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lg-file01\data\030_財政課\2023_R5年度\旧LG\!旧既設LGWANデータ 20180308移動\新財政課\財政状況資料集（財政状況一覧表と財政比較分析表）\財政状況資料集（Ｈ22調査より一本化）\財政状況資料集（ｈ22～）\R4決算\R6.3.5【依頼：〆3.11】令和４年度財政状況資料集の作成等について\回答\様式差し替え版\回答\"/>
    </mc:Choice>
  </mc:AlternateContent>
  <xr:revisionPtr revIDLastSave="0" documentId="13_ncr:1_{2D96D89D-5E03-4EE5-8718-492CA9F8CC8A}" xr6:coauthVersionLast="47" xr6:coauthVersionMax="47" xr10:uidLastSave="{00000000-0000-0000-0000-000000000000}"/>
  <bookViews>
    <workbookView xWindow="-120" yWindow="-120" windowWidth="29040" windowHeight="15720" tabRatio="77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U37" i="10" s="1"/>
  <c r="U38"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<sst xmlns="http://schemas.openxmlformats.org/spreadsheetml/2006/main" count="1072" uniqueCount="604">
  <si>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</si>
  <si>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</si>
  <si>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</si>
  <si>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</si>
  <si>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</si>
  <si>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</si>
  <si>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</si>
  <si>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</si>
  <si>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</si>
  <si>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</si>
  <si>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</si>
  <si>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</si>
  <si>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</si>
  <si>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</si>
  <si>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</si>
  <si>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</si>
  <si>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</si>
  <si>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</si>
  <si>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</si>
  <si>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</si>
  <si>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</si>
  <si>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</si>
  <si>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</si>
  <si>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</si>
  <si>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</si>
  <si>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</si>
  <si>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</si>
  <si>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</si>
  <si>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</si>
  <si>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</si>
  <si>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</si>
  <si>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</si>
  <si>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</si>
  <si>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</si>
  <si>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</si>
  <si>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</si>
  <si>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</si>
  <si>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</si>
  <si>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</si>
  <si>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</si>
  <si>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</si>
  <si>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</si>
  <si>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</si>
  <si>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</si>
  <si>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</si>
  <si>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</si>
  <si>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</si>
  <si>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</si>
  <si>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</si>
  <si>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</si>
  <si>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</si>
  <si>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</si>
  <si>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</si>
  <si>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</si>
  <si>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</si>
  <si>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</si>
  <si>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</si>
  <si>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</si>
  <si>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</si>
  <si>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</si>
  <si>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</si>
  <si>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</si>
  <si>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</si>
  <si>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</si>
  <si>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</si>
  <si>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</si>
  <si>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</si>
  <si>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</si>
  <si>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</si>
  <si>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</si>
  <si>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</si>
  <si>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</si>
  <si>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</si>
  <si>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</si>
  <si>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</si>
  <si>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</si>
  <si>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</si>
  <si>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</si>
  <si>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</si>
  <si>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</si>
  <si>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</si>
  <si>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</si>
  <si>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</si>
  <si>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</si>
  <si>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</si>
  <si>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</si>
  <si>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</si>
  <si>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</si>
  <si>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</si>
  <si>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</si>
  <si>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</si>
  <si>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</si>
  <si>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</si>
  <si>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</si>
  <si>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</si>
  <si>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</si>
  <si>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</si>
  <si>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</si>
  <si>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</si>
  <si>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</si>
  <si>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</si>
  <si>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</si>
  <si>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</si>
  <si>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</si>
  <si>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</si>
  <si>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</si>
  <si>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</si>
  <si>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</si>
  <si>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</si>
  <si>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</si>
  <si>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</si>
  <si>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</si>
  <si>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</si>
  <si>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</si>
  <si>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</si>
  <si>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</si>
  <si>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</si>
  <si>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</si>
  <si>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</si>
  <si>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</si>
  <si>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</si>
  <si>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</si>
  <si>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</si>
  <si>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</si>
  <si>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</si>
  <si>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</si>
  <si>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</si>
  <si>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</si>
  <si>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</si>
  <si>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</si>
  <si>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</si>
  <si>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</si>
  <si>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</si>
  <si>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</si>
  <si>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</si>
  <si>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</si>
  <si>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</si>
  <si>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</si>
  <si>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</si>
  <si>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</si>
  <si>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</si>
  <si>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</si>
  <si>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</si>
  <si>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</si>
  <si>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</si>
  <si>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</si>
  <si>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</si>
  <si>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</si>
  <si>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</si>
  <si>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</si>
  <si>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</si>
  <si>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</si>
  <si>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</si>
  <si>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</si>
  <si>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</si>
  <si>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</si>
  <si>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</si>
  <si>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</si>
  <si>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</si>
  <si>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</si>
  <si>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</si>
  <si>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</si>
  <si>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</si>
  <si>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</si>
  <si>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</si>
  <si>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</si>
  <si>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</si>
  <si>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</si>
  <si>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</si>
  <si>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</si>
  <si>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</si>
  <si>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</si>
  <si>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</si>
  <si>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</si>
  <si>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</si>
  <si>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</si>
  <si>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</si>
  <si>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</si>
  <si>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</si>
  <si>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</si>
  <si>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</si>
  <si>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</si>
  <si>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</si>
  <si>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</si>
  <si>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</si>
  <si>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</si>
  <si>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</si>
  <si>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</si>
  <si>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</si>
  <si>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</si>
  <si>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</si>
  <si>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</si>
  <si>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</si>
  <si>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</si>
  <si>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</si>
  <si>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</si>
  <si>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</si>
  <si>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</si>
  <si>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</si>
  <si>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</si>
  <si>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</si>
  <si>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</si>
  <si>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</si>
  <si>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</si>
  <si>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</si>
  <si>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</si>
  <si>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</si>
  <si>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</si>
  <si>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</si>
  <si>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</si>
  <si>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</si>
  <si>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</si>
  <si>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</si>
  <si>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</si>
  <si>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</si>
  <si>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</si>
  <si>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</si>
  <si>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山梨県甲州市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</si>
  <si>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</si>
  <si>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</si>
  <si>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</si>
  <si>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</si>
  <si>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</si>
  <si>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</si>
  <si>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</si>
  <si>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</si>
  <si>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</si>
  <si>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</si>
  <si>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</si>
  <si>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</si>
  <si>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</si>
  <si>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</si>
  <si>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</si>
  <si>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</si>
  <si>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</si>
  <si>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</si>
  <si>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</si>
  <si>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</si>
  <si>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</si>
  <si>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</si>
  <si>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</si>
  <si>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</si>
  <si>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</si>
  <si>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</si>
  <si>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</si>
  <si>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</si>
  <si>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</si>
  <si>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</si>
  <si>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</si>
  <si>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</si>
  <si>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</si>
  <si>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</si>
  <si>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</si>
  <si>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</si>
  <si>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</si>
  <si>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</si>
  <si>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</si>
  <si>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</si>
  <si>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</si>
  <si>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</si>
  <si>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</si>
  <si>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</si>
  <si>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</si>
  <si>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</si>
  <si>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</si>
  <si>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</si>
  <si>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</si>
  <si>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</si>
  <si>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</si>
  <si>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</si>
  <si>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</si>
  <si>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</si>
  <si>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</si>
  <si>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</si>
  <si>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</si>
  <si>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</si>
  <si>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</si>
  <si>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</si>
  <si>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</si>
  <si>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</si>
  <si>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</si>
  <si>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</si>
  <si>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</si>
  <si>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</si>
  <si>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</si>
  <si>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</si>
  <si>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</si>
  <si>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</si>
  <si>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</si>
  <si>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</si>
  <si>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</si>
  <si>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</si>
  <si>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</si>
  <si>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</si>
  <si>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</si>
  <si>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</si>
  <si>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</si>
  <si>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</si>
  <si>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</si>
  <si>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</si>
  <si>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</si>
  <si>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</si>
  <si>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</si>
  <si>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</si>
  <si>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</si>
  <si>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</si>
  <si>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</si>
  <si>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</si>
  <si>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</si>
  <si>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</si>
  <si>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</si>
  <si>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</si>
  <si>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</si>
  <si>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</si>
  <si>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</si>
  <si>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</si>
  <si>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</si>
  <si>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</si>
  <si>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</si>
  <si>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</si>
  <si>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</si>
  <si>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</si>
  <si>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</si>
  <si>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</si>
  <si>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</si>
  <si>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</si>
  <si>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</si>
  <si>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</si>
  <si>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</si>
  <si>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</si>
  <si>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</si>
  <si>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</si>
  <si>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</si>
  <si>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</si>
  <si>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</si>
  <si>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</si>
  <si>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</si>
  <si>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</si>
  <si>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</si>
  <si>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</si>
  <si>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</si>
  <si>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</si>
  <si>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</si>
  <si>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</si>
  <si>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</si>
  <si>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</si>
  <si>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</si>
  <si>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</si>
  <si>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</si>
  <si>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</si>
  <si>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</si>
  <si>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</si>
  <si>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</si>
  <si>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</si>
  <si>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</si>
  <si>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</si>
  <si>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</si>
  <si>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</si>
  <si>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</si>
  <si>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</si>
  <si>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</si>
  <si>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</si>
  <si>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</si>
  <si>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</si>
  <si>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</si>
  <si>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</si>
  <si>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</si>
  <si>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</si>
  <si>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</si>
  <si>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</si>
  <si>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</si>
  <si>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</si>
  <si>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山梨県甲州市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</si>
  <si>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</si>
  <si>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</si>
  <si>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</si>
  <si>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</si>
  <si>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</si>
  <si>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</si>
  <si>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</si>
  <si>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</si>
  <si>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</si>
  <si>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</si>
  <si>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</si>
  <si>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</si>
  <si>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</si>
  <si>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</si>
  <si>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</si>
  <si>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</si>
  <si>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</si>
  <si>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</si>
  <si>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</si>
  <si>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</si>
  <si>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</si>
  <si>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</si>
  <si>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</si>
  <si>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</si>
  <si>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</si>
  <si>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</si>
  <si>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</si>
  <si>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</si>
  <si>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</si>
  <si>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</si>
  <si>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</si>
  <si>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</si>
  <si>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</si>
  <si>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</si>
  <si>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</si>
  <si>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</si>
  <si>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</si>
  <si>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</si>
  <si>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水道事業会計</t>
    <phoneticPr fontId="5"/>
  </si>
  <si>
    <t>法適用企業</t>
    <phoneticPr fontId="5"/>
  </si>
  <si>
    <t>勝沼ぶどうの丘事業会計</t>
    <phoneticPr fontId="5"/>
  </si>
  <si>
    <t>法適用企業</t>
    <phoneticPr fontId="5"/>
  </si>
  <si>
    <t>勝沼病院事業会計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</si>
  <si>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</si>
  <si>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</si>
  <si>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</si>
  <si>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</si>
  <si>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</si>
  <si>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</si>
  <si>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</si>
  <si>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</si>
  <si>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</si>
  <si>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</si>
  <si>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</si>
  <si>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</si>
  <si>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</si>
  <si>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</si>
  <si>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</si>
  <si>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</si>
  <si>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</si>
  <si>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</si>
  <si>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</si>
  <si>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</si>
  <si>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</si>
  <si>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</si>
  <si>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</si>
  <si>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</si>
  <si>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</si>
  <si>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</si>
  <si>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</si>
  <si>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</si>
  <si>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</si>
  <si>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</si>
  <si>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</si>
  <si>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</si>
  <si>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</si>
  <si>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</si>
  <si>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</si>
  <si>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</si>
  <si>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</si>
  <si>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</si>
  <si>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</si>
  <si>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</si>
  <si>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</si>
  <si>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</si>
  <si>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</si>
  <si>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</si>
  <si>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</si>
  <si>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</si>
  <si>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</si>
  <si>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</si>
  <si>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</si>
  <si>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</si>
  <si>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</si>
  <si>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</si>
  <si>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</si>
  <si>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</si>
  <si>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</si>
  <si>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</si>
  <si>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</si>
  <si>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</si>
  <si>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</si>
  <si>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</si>
  <si>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</si>
  <si>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</si>
  <si>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</si>
  <si>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</si>
  <si>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</si>
  <si>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勝沼病院事業会計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</si>
  <si>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</si>
  <si>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</si>
  <si>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</si>
  <si>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</si>
  <si>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</si>
  <si>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</si>
  <si>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</si>
  <si>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</si>
  <si>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</si>
  <si>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</si>
  <si>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</si>
  <si>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</si>
  <si>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</si>
  <si>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</si>
  <si>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</si>
  <si>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</si>
  <si>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</si>
  <si>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</si>
  <si>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</si>
  <si>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</si>
  <si>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</si>
  <si>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</si>
  <si>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</si>
  <si>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</si>
  <si>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</si>
  <si>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</si>
  <si>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</si>
  <si>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</si>
  <si>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</si>
  <si>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</si>
  <si>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</si>
  <si>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</si>
  <si>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</si>
  <si>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</si>
  <si>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</si>
  <si>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</si>
  <si>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</si>
  <si>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</si>
  <si>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</si>
  <si>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</si>
  <si>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</si>
  <si>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</si>
  <si>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</si>
  <si>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</si>
  <si>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</si>
  <si>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</si>
  <si>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</si>
  <si>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</si>
  <si>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</si>
  <si>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</si>
  <si>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</si>
  <si>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</si>
  <si>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</si>
  <si>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</si>
  <si>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</si>
  <si>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</si>
  <si>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</si>
  <si>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</si>
  <si>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</si>
  <si>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</si>
  <si>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</si>
  <si>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</si>
  <si>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</si>
  <si>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</si>
  <si>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</si>
  <si>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</si>
  <si>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</si>
  <si>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</si>
  <si>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</si>
  <si>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</si>
  <si>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</si>
  <si>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</si>
  <si>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</si>
  <si>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</si>
  <si>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</si>
  <si>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</si>
  <si>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</si>
  <si>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</si>
  <si>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</si>
  <si>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</si>
  <si>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</si>
  <si>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</si>
  <si>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</si>
  <si>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</si>
  <si>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1.57</t>
  </si>
  <si>
    <t>▲ 0.85</t>
  </si>
  <si>
    <t>▲ 0.30</t>
  </si>
  <si>
    <t>一般会計</t>
  </si>
  <si>
    <t>水道事業会計</t>
  </si>
  <si>
    <t>勝沼ぶどうの丘事業会計</t>
  </si>
  <si>
    <t>下水道事業会計</t>
  </si>
  <si>
    <t>介護保険事業特別会計</t>
  </si>
  <si>
    <t>勝沼病院事業会計</t>
  </si>
  <si>
    <t>国民健康保険事業特別会計</t>
  </si>
  <si>
    <t>診療所事業特別会計</t>
  </si>
  <si>
    <t>その他会計（赤字）</t>
  </si>
  <si>
    <t>▲ 0.19</t>
  </si>
  <si>
    <t>その他会計（黒字）</t>
  </si>
  <si>
    <t>（百万円）</t>
    <phoneticPr fontId="5"/>
  </si>
  <si>
    <t>H30</t>
    <phoneticPr fontId="5"/>
  </si>
  <si>
    <t>R01</t>
    <phoneticPr fontId="5"/>
  </si>
  <si>
    <t>R02</t>
    <phoneticPr fontId="5"/>
  </si>
  <si>
    <t>R03</t>
    <phoneticPr fontId="5"/>
  </si>
  <si>
    <t>R04</t>
    <phoneticPr fontId="5"/>
  </si>
  <si>
    <t>-</t>
    <phoneticPr fontId="2"/>
  </si>
  <si>
    <t>東山梨行政事務組合</t>
    <rPh sb="0" eb="1">
      <t>ヒガシ</t>
    </rPh>
    <rPh sb="1" eb="3">
      <t>ヤマナシ</t>
    </rPh>
    <rPh sb="3" eb="5">
      <t>ギョウセイ</t>
    </rPh>
    <rPh sb="5" eb="7">
      <t>ジム</t>
    </rPh>
    <rPh sb="7" eb="9">
      <t>クミアイ</t>
    </rPh>
    <phoneticPr fontId="2"/>
  </si>
  <si>
    <t>市町村総合事務組合(一般会計)</t>
    <phoneticPr fontId="2"/>
  </si>
  <si>
    <t>市町村総合事務組合(電子化会館管理・研修会計)</t>
    <phoneticPr fontId="2"/>
  </si>
  <si>
    <t>市町村総合事務組合(最終処分場)</t>
    <phoneticPr fontId="2"/>
  </si>
  <si>
    <t>市町村総合事務組合(入札参加会計)</t>
    <phoneticPr fontId="2"/>
  </si>
  <si>
    <t>市町村総合事務組合(交通災害会計)</t>
    <phoneticPr fontId="2"/>
  </si>
  <si>
    <t>峡東地域広域水道企業団</t>
    <phoneticPr fontId="2"/>
  </si>
  <si>
    <t>甲府・峡東地域ごみ処理施設事務組合</t>
    <phoneticPr fontId="2"/>
  </si>
  <si>
    <t>後期高齢者医療広域連合(一般会計)</t>
    <phoneticPr fontId="2"/>
  </si>
  <si>
    <t>後期高齢者医療広域連合(特別会計)</t>
    <phoneticPr fontId="2"/>
  </si>
  <si>
    <t>釈迦堂遺跡博物館組合</t>
    <phoneticPr fontId="2"/>
  </si>
  <si>
    <t>法適用企業</t>
    <rPh sb="0" eb="1">
      <t>ホウ</t>
    </rPh>
    <rPh sb="1" eb="3">
      <t>テキヨウ</t>
    </rPh>
    <rPh sb="3" eb="5">
      <t>キギョウ</t>
    </rPh>
    <phoneticPr fontId="2"/>
  </si>
  <si>
    <t>ふるさと支援基金</t>
    <rPh sb="4" eb="6">
      <t>シエン</t>
    </rPh>
    <rPh sb="6" eb="8">
      <t>キキン</t>
    </rPh>
    <phoneticPr fontId="5"/>
  </si>
  <si>
    <t>合併振興資金</t>
    <rPh sb="0" eb="6">
      <t>ガッペイシンコウシキン</t>
    </rPh>
    <phoneticPr fontId="5"/>
  </si>
  <si>
    <t>社会福祉基金</t>
    <rPh sb="0" eb="4">
      <t>シャカイフクシ</t>
    </rPh>
    <rPh sb="4" eb="6">
      <t>キキン</t>
    </rPh>
    <phoneticPr fontId="5"/>
  </si>
  <si>
    <t>公共施設整備基金</t>
    <rPh sb="0" eb="4">
      <t>コウキョウシセツ</t>
    </rPh>
    <rPh sb="4" eb="8">
      <t>セイビキキン</t>
    </rPh>
    <phoneticPr fontId="5"/>
  </si>
  <si>
    <t>在宅介護支援基金</t>
    <rPh sb="0" eb="2">
      <t>ザイタク</t>
    </rPh>
    <rPh sb="2" eb="6">
      <t>カイゴシエン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</si>
</sst>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086-49FF-B57D-E4F3D87722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53099</c:v>
                </c:pt>
                <c:pt idx="1">
                  <c:v>32596</c:v>
                </c:pt>
                <c:pt idx="2">
                  <c:v>46902</c:v>
                </c:pt>
                <c:pt idx="3">
                  <c:v>49780</c:v>
                </c:pt>
                <c:pt idx="4">
                  <c:v>39248</c:v>
                </c:pt>
              </c:numCache>
            </c:numRef>
          </c:val>
          <c:smooth val="0"/>
          <c:extLst>
            <c:ext xmlns:c16="http://schemas.microsoft.com/office/drawing/2014/chart" uri="{C3380CC4-5D6E-409C-BE32-E72D297353CC}">
              <c16:uniqueId val="{00000001-9086-49FF-B57D-E4F3D87722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3.94</c:v>
                </c:pt>
                <c:pt idx="1">
                  <c:v>4.0999999999999996</c:v>
                </c:pt>
                <c:pt idx="2">
                  <c:v>5.94</c:v>
                </c:pt>
                <c:pt idx="3">
                  <c:v>11.4</c:v>
                </c:pt>
                <c:pt idx="4">
                  <c:v>8.9600000000000009</c:v>
                </c:pt>
              </c:numCache>
            </c:numRef>
          </c:val>
          <c:extLst>
            <c:ext xmlns:c16="http://schemas.microsoft.com/office/drawing/2014/chart" uri="{C3380CC4-5D6E-409C-BE32-E72D297353CC}">
              <c16:uniqueId val="{00000000-9B14-48B7-A6B2-AF3D050606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8.42</c:v>
                </c:pt>
                <c:pt idx="1">
                  <c:v>7.45</c:v>
                </c:pt>
                <c:pt idx="2">
                  <c:v>7.27</c:v>
                </c:pt>
                <c:pt idx="3">
                  <c:v>7.09</c:v>
                </c:pt>
                <c:pt idx="4">
                  <c:v>9.7799999999999994</c:v>
                </c:pt>
              </c:numCache>
            </c:numRef>
          </c:val>
          <c:extLst>
            <c:ext xmlns:c16="http://schemas.microsoft.com/office/drawing/2014/chart" uri="{C3380CC4-5D6E-409C-BE32-E72D297353CC}">
              <c16:uniqueId val="{00000001-9B14-48B7-A6B2-AF3D050606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-0.85</c:v>
                </c:pt>
                <c:pt idx="2">
                  <c:v>1.94</c:v>
                </c:pt>
                <c:pt idx="3">
                  <c:v>5.61</c:v>
                </c:pt>
                <c:pt idx="4">
                  <c:v>-0.3</c:v>
                </c:pt>
              </c:numCache>
            </c:numRef>
          </c:val>
          <c:smooth val="0"/>
          <c:extLst>
            <c:ext xmlns:c16="http://schemas.microsoft.com/office/drawing/2014/chart" uri="{C3380CC4-5D6E-409C-BE32-E72D297353CC}">
              <c16:uniqueId val="{00000002-9B14-48B7-A6B2-AF3D050606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0.1</c:v>
                </c:pt>
                <c:pt idx="4">
                  <c:v>#N/A</c:v>
                </c:pt>
                <c:pt idx="5">
                  <c:v>0.08</c:v>
                </c:pt>
                <c:pt idx="6">
                  <c:v>#N/A</c:v>
                </c:pt>
                <c:pt idx="7">
                  <c:v>0.1</c:v>
                </c:pt>
                <c:pt idx="8">
                  <c:v>#N/A</c:v>
                </c:pt>
                <c:pt idx="9">
                  <c:v>0.13</c:v>
                </c:pt>
              </c:numCache>
            </c:numRef>
          </c:val>
          <c:extLst>
            <c:ext xmlns:c16="http://schemas.microsoft.com/office/drawing/2014/chart" uri="{C3380CC4-5D6E-409C-BE32-E72D297353CC}">
              <c16:uniqueId val="{00000000-8CF2-45D7-A1A2-967465897D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0.19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CF2-45D7-A1A2-967465897D6A}"/>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0.12</c:v>
                </c:pt>
                <c:pt idx="8">
                  <c:v>#N/A</c:v>
                </c:pt>
                <c:pt idx="9">
                  <c:v>0.1</c:v>
                </c:pt>
              </c:numCache>
            </c:numRef>
          </c:val>
          <c:extLst>
            <c:ext xmlns:c16="http://schemas.microsoft.com/office/drawing/2014/chart" uri="{C3380CC4-5D6E-409C-BE32-E72D297353CC}">
              <c16:uniqueId val="{00000002-8CF2-45D7-A1A2-967465897D6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0.82</c:v>
                </c:pt>
                <c:pt idx="2">
                  <c:v>#N/A</c:v>
                </c:pt>
                <c:pt idx="3">
                  <c:v>0.59</c:v>
                </c:pt>
                <c:pt idx="4">
                  <c:v>#N/A</c:v>
                </c:pt>
                <c:pt idx="5">
                  <c:v>0.71</c:v>
                </c:pt>
                <c:pt idx="6">
                  <c:v>#N/A</c:v>
                </c:pt>
                <c:pt idx="7">
                  <c:v>0.28000000000000003</c:v>
                </c:pt>
                <c:pt idx="8">
                  <c:v>#N/A</c:v>
                </c:pt>
                <c:pt idx="9">
                  <c:v>0.25</c:v>
                </c:pt>
              </c:numCache>
            </c:numRef>
          </c:val>
          <c:extLst>
            <c:ext xmlns:c16="http://schemas.microsoft.com/office/drawing/2014/chart" uri="{C3380CC4-5D6E-409C-BE32-E72D297353CC}">
              <c16:uniqueId val="{00000003-8CF2-45D7-A1A2-967465897D6A}"/>
            </c:ext>
          </c:extLst>
        </c:ser>
        <c:ser>
          <c:idx val="4"/>
          <c:order val="4"/>
          <c:tx>
            <c:strRef>
              <c:f>データシート!$A$31</c:f>
              <c:strCache>
                <c:ptCount val="1"/>
                <c:pt idx="0">
                  <c:v>勝沼病院事業会計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0.57999999999999996</c:v>
                </c:pt>
                <c:pt idx="2">
                  <c:v>#N/A</c:v>
                </c:pt>
                <c:pt idx="3">
                  <c:v>0.61</c:v>
                </c:pt>
                <c:pt idx="4">
                  <c:v>#N/A</c:v>
                </c:pt>
                <c:pt idx="5">
                  <c:v>0.6</c:v>
                </c:pt>
                <c:pt idx="6">
                  <c:v>#N/A</c:v>
                </c:pt>
                <c:pt idx="7">
                  <c:v>0.52</c:v>
                </c:pt>
                <c:pt idx="8">
                  <c:v>#N/A</c:v>
                </c:pt>
                <c:pt idx="9">
                  <c:v>0.65</c:v>
                </c:pt>
              </c:numCache>
            </c:numRef>
          </c:val>
          <c:extLst>
            <c:ext xmlns:c16="http://schemas.microsoft.com/office/drawing/2014/chart" uri="{C3380CC4-5D6E-409C-BE32-E72D297353CC}">
              <c16:uniqueId val="{00000004-8CF2-45D7-A1A2-967465897D6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c:v>
                </c:pt>
                <c:pt idx="2">
                  <c:v>#N/A</c:v>
                </c:pt>
                <c:pt idx="3">
                  <c:v>1.55</c:v>
                </c:pt>
                <c:pt idx="4">
                  <c:v>#N/A</c:v>
                </c:pt>
                <c:pt idx="5">
                  <c:v>0.85</c:v>
                </c:pt>
                <c:pt idx="6">
                  <c:v>#N/A</c:v>
                </c:pt>
                <c:pt idx="7">
                  <c:v>1.1200000000000001</c:v>
                </c:pt>
                <c:pt idx="8">
                  <c:v>#N/A</c:v>
                </c:pt>
                <c:pt idx="9">
                  <c:v>0.79</c:v>
                </c:pt>
              </c:numCache>
            </c:numRef>
          </c:val>
          <c:extLst>
            <c:ext xmlns:c16="http://schemas.microsoft.com/office/drawing/2014/chart" uri="{C3380CC4-5D6E-409C-BE32-E72D297353CC}">
              <c16:uniqueId val="{00000005-8CF2-45D7-A1A2-967465897D6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0.05</c:v>
                </c:pt>
                <c:pt idx="6">
                  <c:v>#N/A</c:v>
                </c:pt>
                <c:pt idx="7">
                  <c:v>0.3</c:v>
                </c:pt>
                <c:pt idx="8">
                  <c:v>#N/A</c:v>
                </c:pt>
                <c:pt idx="9">
                  <c:v>0.8</c:v>
                </c:pt>
              </c:numCache>
            </c:numRef>
          </c:val>
          <c:extLst>
            <c:ext xmlns:c16="http://schemas.microsoft.com/office/drawing/2014/chart" uri="{C3380CC4-5D6E-409C-BE32-E72D297353CC}">
              <c16:uniqueId val="{00000006-8CF2-45D7-A1A2-967465897D6A}"/>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2.0499999999999998</c:v>
                </c:pt>
                <c:pt idx="2">
                  <c:v>#N/A</c:v>
                </c:pt>
                <c:pt idx="3">
                  <c:v>1.88</c:v>
                </c:pt>
                <c:pt idx="4">
                  <c:v>#N/A</c:v>
                </c:pt>
                <c:pt idx="5">
                  <c:v>1.69</c:v>
                </c:pt>
                <c:pt idx="6">
                  <c:v>#N/A</c:v>
                </c:pt>
                <c:pt idx="7">
                  <c:v>1.34</c:v>
                </c:pt>
                <c:pt idx="8">
                  <c:v>#N/A</c:v>
                </c:pt>
                <c:pt idx="9">
                  <c:v>1.83</c:v>
                </c:pt>
              </c:numCache>
            </c:numRef>
          </c:val>
          <c:extLst>
            <c:ext xmlns:c16="http://schemas.microsoft.com/office/drawing/2014/chart" uri="{C3380CC4-5D6E-409C-BE32-E72D297353CC}">
              <c16:uniqueId val="{00000007-8CF2-45D7-A1A2-967465897D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8.82</c:v>
                </c:pt>
                <c:pt idx="2">
                  <c:v>#N/A</c:v>
                </c:pt>
                <c:pt idx="3">
                  <c:v>8.44</c:v>
                </c:pt>
                <c:pt idx="4">
                  <c:v>#N/A</c:v>
                </c:pt>
                <c:pt idx="5">
                  <c:v>8.0299999999999994</c:v>
                </c:pt>
                <c:pt idx="6">
                  <c:v>#N/A</c:v>
                </c:pt>
                <c:pt idx="7">
                  <c:v>7</c:v>
                </c:pt>
                <c:pt idx="8">
                  <c:v>#N/A</c:v>
                </c:pt>
                <c:pt idx="9">
                  <c:v>6.84</c:v>
                </c:pt>
              </c:numCache>
            </c:numRef>
          </c:val>
          <c:extLst>
            <c:ext xmlns:c16="http://schemas.microsoft.com/office/drawing/2014/chart" uri="{C3380CC4-5D6E-409C-BE32-E72D297353CC}">
              <c16:uniqueId val="{00000008-8CF2-45D7-A1A2-967465897D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3.93</c:v>
                </c:pt>
                <c:pt idx="2">
                  <c:v>#N/A</c:v>
                </c:pt>
                <c:pt idx="3">
                  <c:v>4.09</c:v>
                </c:pt>
                <c:pt idx="4">
                  <c:v>#N/A</c:v>
                </c:pt>
                <c:pt idx="5">
                  <c:v>5.93</c:v>
                </c:pt>
                <c:pt idx="6">
                  <c:v>#N/A</c:v>
                </c:pt>
                <c:pt idx="7">
                  <c:v>11.4</c:v>
                </c:pt>
                <c:pt idx="8">
                  <c:v>#N/A</c:v>
                </c:pt>
                <c:pt idx="9">
                  <c:v>8.9600000000000009</c:v>
                </c:pt>
              </c:numCache>
            </c:numRef>
          </c:val>
          <c:extLst>
            <c:ext xmlns:c16="http://schemas.microsoft.com/office/drawing/2014/chart" uri="{C3380CC4-5D6E-409C-BE32-E72D297353CC}">
              <c16:uniqueId val="{00000009-8CF2-45D7-A1A2-967465897D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2173</c:v>
                </c:pt>
                <c:pt idx="5">
                  <c:v>2209</c:v>
                </c:pt>
                <c:pt idx="8">
                  <c:v>2300</c:v>
                </c:pt>
                <c:pt idx="11">
                  <c:v>2260</c:v>
                </c:pt>
                <c:pt idx="14">
                  <c:v>2186</c:v>
                </c:pt>
              </c:numCache>
            </c:numRef>
          </c:val>
          <c:extLst>
            <c:ext xmlns:c16="http://schemas.microsoft.com/office/drawing/2014/chart" uri="{C3380CC4-5D6E-409C-BE32-E72D297353CC}">
              <c16:uniqueId val="{00000000-288A-4CC3-8BD2-54B53BC74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8A-4CC3-8BD2-54B53BC74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210</c:v>
                </c:pt>
                <c:pt idx="3">
                  <c:v>207</c:v>
                </c:pt>
                <c:pt idx="6">
                  <c:v>105</c:v>
                </c:pt>
                <c:pt idx="9">
                  <c:v>0</c:v>
                </c:pt>
                <c:pt idx="12">
                  <c:v>0</c:v>
                </c:pt>
              </c:numCache>
            </c:numRef>
          </c:val>
          <c:extLst>
            <c:ext xmlns:c16="http://schemas.microsoft.com/office/drawing/2014/chart" uri="{C3380CC4-5D6E-409C-BE32-E72D297353CC}">
              <c16:uniqueId val="{00000002-288A-4CC3-8BD2-54B53BC74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137</c:v>
                </c:pt>
                <c:pt idx="3">
                  <c:v>193</c:v>
                </c:pt>
                <c:pt idx="6">
                  <c:v>245</c:v>
                </c:pt>
                <c:pt idx="9">
                  <c:v>246</c:v>
                </c:pt>
                <c:pt idx="12">
                  <c:v>206</c:v>
                </c:pt>
              </c:numCache>
            </c:numRef>
          </c:val>
          <c:extLst>
            <c:ext xmlns:c16="http://schemas.microsoft.com/office/drawing/2014/chart" uri="{C3380CC4-5D6E-409C-BE32-E72D297353CC}">
              <c16:uniqueId val="{00000003-288A-4CC3-8BD2-54B53BC74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861</c:v>
                </c:pt>
                <c:pt idx="3">
                  <c:v>798</c:v>
                </c:pt>
                <c:pt idx="6">
                  <c:v>827</c:v>
                </c:pt>
                <c:pt idx="9">
                  <c:v>768</c:v>
                </c:pt>
                <c:pt idx="12">
                  <c:v>744</c:v>
                </c:pt>
              </c:numCache>
            </c:numRef>
          </c:val>
          <c:extLst>
            <c:ext xmlns:c16="http://schemas.microsoft.com/office/drawing/2014/chart" uri="{C3380CC4-5D6E-409C-BE32-E72D297353CC}">
              <c16:uniqueId val="{00000004-288A-4CC3-8BD2-54B53BC74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8A-4CC3-8BD2-54B53BC74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8A-4CC3-8BD2-54B53BC74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2286</c:v>
                </c:pt>
                <c:pt idx="3">
                  <c:v>2345</c:v>
                </c:pt>
                <c:pt idx="6">
                  <c:v>2405</c:v>
                </c:pt>
                <c:pt idx="9">
                  <c:v>2493</c:v>
                </c:pt>
                <c:pt idx="12">
                  <c:v>2474</c:v>
                </c:pt>
              </c:numCache>
            </c:numRef>
          </c:val>
          <c:extLst>
            <c:ext xmlns:c16="http://schemas.microsoft.com/office/drawing/2014/chart" uri="{C3380CC4-5D6E-409C-BE32-E72D297353CC}">
              <c16:uniqueId val="{00000007-288A-4CC3-8BD2-54B53BC741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1321</c:v>
                </c:pt>
                <c:pt idx="2">
                  <c:v>#N/A</c:v>
                </c:pt>
                <c:pt idx="3">
                  <c:v>#N/A</c:v>
                </c:pt>
                <c:pt idx="4">
                  <c:v>1334</c:v>
                </c:pt>
                <c:pt idx="5">
                  <c:v>#N/A</c:v>
                </c:pt>
                <c:pt idx="6">
                  <c:v>#N/A</c:v>
                </c:pt>
                <c:pt idx="7">
                  <c:v>1282</c:v>
                </c:pt>
                <c:pt idx="8">
                  <c:v>#N/A</c:v>
                </c:pt>
                <c:pt idx="9">
                  <c:v>#N/A</c:v>
                </c:pt>
                <c:pt idx="10">
                  <c:v>1247</c:v>
                </c:pt>
                <c:pt idx="11">
                  <c:v>#N/A</c:v>
                </c:pt>
                <c:pt idx="12">
                  <c:v>#N/A</c:v>
                </c:pt>
                <c:pt idx="13">
                  <c:v>1238</c:v>
                </c:pt>
                <c:pt idx="14">
                  <c:v>#N/A</c:v>
                </c:pt>
              </c:numCache>
            </c:numRef>
          </c:val>
          <c:smooth val="0"/>
          <c:extLst>
            <c:ext xmlns:c16="http://schemas.microsoft.com/office/drawing/2014/chart" uri="{C3380CC4-5D6E-409C-BE32-E72D297353CC}">
              <c16:uniqueId val="{00000008-288A-4CC3-8BD2-54B53BC741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22547</c:v>
                </c:pt>
                <c:pt idx="5">
                  <c:v>21395</c:v>
                </c:pt>
                <c:pt idx="8">
                  <c:v>20042</c:v>
                </c:pt>
                <c:pt idx="11">
                  <c:v>18783</c:v>
                </c:pt>
                <c:pt idx="14">
                  <c:v>17301</c:v>
                </c:pt>
              </c:numCache>
            </c:numRef>
          </c:val>
          <c:extLst>
            <c:ext xmlns:c16="http://schemas.microsoft.com/office/drawing/2014/chart" uri="{C3380CC4-5D6E-409C-BE32-E72D297353CC}">
              <c16:uniqueId val="{00000000-423B-40AA-A020-E14E290A9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c:v>
                </c:pt>
                <c:pt idx="5">
                  <c:v>89</c:v>
                </c:pt>
                <c:pt idx="8">
                  <c:v>483</c:v>
                </c:pt>
                <c:pt idx="11">
                  <c:v>809</c:v>
                </c:pt>
                <c:pt idx="14">
                  <c:v>1086</c:v>
                </c:pt>
              </c:numCache>
            </c:numRef>
          </c:val>
          <c:extLst>
            <c:ext xmlns:c16="http://schemas.microsoft.com/office/drawing/2014/chart" uri="{C3380CC4-5D6E-409C-BE32-E72D297353CC}">
              <c16:uniqueId val="{00000001-423B-40AA-A020-E14E290A9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3115</c:v>
                </c:pt>
                <c:pt idx="5">
                  <c:v>3032</c:v>
                </c:pt>
                <c:pt idx="8">
                  <c:v>3396</c:v>
                </c:pt>
                <c:pt idx="11">
                  <c:v>4472</c:v>
                </c:pt>
                <c:pt idx="14">
                  <c:v>5979</c:v>
                </c:pt>
              </c:numCache>
            </c:numRef>
          </c:val>
          <c:extLst>
            <c:ext xmlns:c16="http://schemas.microsoft.com/office/drawing/2014/chart" uri="{C3380CC4-5D6E-409C-BE32-E72D297353CC}">
              <c16:uniqueId val="{00000002-423B-40AA-A020-E14E290A9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3B-40AA-A020-E14E290A9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3B-40AA-A020-E14E290A9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3B-40AA-A020-E14E290A9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2840</c:v>
                </c:pt>
                <c:pt idx="3">
                  <c:v>2754</c:v>
                </c:pt>
                <c:pt idx="6">
                  <c:v>2652</c:v>
                </c:pt>
                <c:pt idx="9">
                  <c:v>2592</c:v>
                </c:pt>
                <c:pt idx="12">
                  <c:v>2433</c:v>
                </c:pt>
              </c:numCache>
            </c:numRef>
          </c:val>
          <c:extLst>
            <c:ext xmlns:c16="http://schemas.microsoft.com/office/drawing/2014/chart" uri="{C3380CC4-5D6E-409C-BE32-E72D297353CC}">
              <c16:uniqueId val="{00000006-423B-40AA-A020-E14E290A9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2019</c:v>
                </c:pt>
                <c:pt idx="3">
                  <c:v>2030</c:v>
                </c:pt>
                <c:pt idx="6">
                  <c:v>1859</c:v>
                </c:pt>
                <c:pt idx="9">
                  <c:v>1692</c:v>
                </c:pt>
                <c:pt idx="12">
                  <c:v>1508</c:v>
                </c:pt>
              </c:numCache>
            </c:numRef>
          </c:val>
          <c:extLst>
            <c:ext xmlns:c16="http://schemas.microsoft.com/office/drawing/2014/chart" uri="{C3380CC4-5D6E-409C-BE32-E72D297353CC}">
              <c16:uniqueId val="{00000007-423B-40AA-A020-E14E290A9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9210</c:v>
                </c:pt>
                <c:pt idx="3">
                  <c:v>8895</c:v>
                </c:pt>
                <c:pt idx="6">
                  <c:v>7666</c:v>
                </c:pt>
                <c:pt idx="9">
                  <c:v>7075</c:v>
                </c:pt>
                <c:pt idx="12">
                  <c:v>6605</c:v>
                </c:pt>
              </c:numCache>
            </c:numRef>
          </c:val>
          <c:extLst>
            <c:ext xmlns:c16="http://schemas.microsoft.com/office/drawing/2014/chart" uri="{C3380CC4-5D6E-409C-BE32-E72D297353CC}">
              <c16:uniqueId val="{00000008-423B-40AA-A020-E14E290A9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463</c:v>
                </c:pt>
                <c:pt idx="3">
                  <c:v>256</c:v>
                </c:pt>
                <c:pt idx="6">
                  <c:v>51</c:v>
                </c:pt>
                <c:pt idx="9">
                  <c:v>48</c:v>
                </c:pt>
                <c:pt idx="12">
                  <c:v>198</c:v>
                </c:pt>
              </c:numCache>
            </c:numRef>
          </c:val>
          <c:extLst>
            <c:ext xmlns:c16="http://schemas.microsoft.com/office/drawing/2014/chart" uri="{C3380CC4-5D6E-409C-BE32-E72D297353CC}">
              <c16:uniqueId val="{00000009-423B-40AA-A020-E14E290A9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23252</c:v>
                </c:pt>
                <c:pt idx="3">
                  <c:v>22134</c:v>
                </c:pt>
                <c:pt idx="6">
                  <c:v>20958</c:v>
                </c:pt>
                <c:pt idx="9">
                  <c:v>20284</c:v>
                </c:pt>
                <c:pt idx="12">
                  <c:v>18683</c:v>
                </c:pt>
              </c:numCache>
            </c:numRef>
          </c:val>
          <c:extLst>
            <c:ext xmlns:c16="http://schemas.microsoft.com/office/drawing/2014/chart" uri="{C3380CC4-5D6E-409C-BE32-E72D297353CC}">
              <c16:uniqueId val="{0000000A-423B-40AA-A020-E14E290A9A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12023</c:v>
                </c:pt>
                <c:pt idx="2">
                  <c:v>#N/A</c:v>
                </c:pt>
                <c:pt idx="3">
                  <c:v>#N/A</c:v>
                </c:pt>
                <c:pt idx="4">
                  <c:v>11553</c:v>
                </c:pt>
                <c:pt idx="5">
                  <c:v>#N/A</c:v>
                </c:pt>
                <c:pt idx="6">
                  <c:v>#N/A</c:v>
                </c:pt>
                <c:pt idx="7">
                  <c:v>9264</c:v>
                </c:pt>
                <c:pt idx="8">
                  <c:v>#N/A</c:v>
                </c:pt>
                <c:pt idx="9">
                  <c:v>#N/A</c:v>
                </c:pt>
                <c:pt idx="10">
                  <c:v>7626</c:v>
                </c:pt>
                <c:pt idx="11">
                  <c:v>#N/A</c:v>
                </c:pt>
                <c:pt idx="12">
                  <c:v>#N/A</c:v>
                </c:pt>
                <c:pt idx="13">
                  <c:v>5063</c:v>
                </c:pt>
                <c:pt idx="14">
                  <c:v>#N/A</c:v>
                </c:pt>
              </c:numCache>
            </c:numRef>
          </c:val>
          <c:smooth val="0"/>
          <c:extLst>
            <c:ext xmlns:c16="http://schemas.microsoft.com/office/drawing/2014/chart" uri="{C3380CC4-5D6E-409C-BE32-E72D297353CC}">
              <c16:uniqueId val="{0000000B-423B-40AA-A020-E14E290A9A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748</c:v>
                </c:pt>
                <c:pt idx="1">
                  <c:v>748</c:v>
                </c:pt>
                <c:pt idx="2">
                  <c:v>1002</c:v>
                </c:pt>
              </c:numCache>
            </c:numRef>
          </c:val>
          <c:extLst>
            <c:ext xmlns:c16="http://schemas.microsoft.com/office/drawing/2014/chart" uri="{C3380CC4-5D6E-409C-BE32-E72D297353CC}">
              <c16:uniqueId val="{00000000-8AD1-4594-AB1B-7F81BAA152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8AD1-4594-AB1B-7F81BAA152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2734</c:v>
                </c:pt>
                <c:pt idx="1">
                  <c:v>3529</c:v>
                </c:pt>
                <c:pt idx="2">
                  <c:v>4495</c:v>
                </c:pt>
              </c:numCache>
            </c:numRef>
          </c:val>
          <c:extLst>
            <c:ext xmlns:c16="http://schemas.microsoft.com/office/drawing/2014/chart" uri="{C3380CC4-5D6E-409C-BE32-E72D297353CC}">
              <c16:uniqueId val="{00000002-8AD1-4594-AB1B-7F81BAA152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実質公債費比率の分子構造で最も高い割合を占めている元利償還金については、合併特例債、臨時財政対策債償還金の減により、前年度から</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百万円減少した。また、組合等が起こした地方債の元利償還金に対する負担金等の減などにより、実質公債費比率の分子については、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公債費の償還ピークを越えたものの、今後、数年は元利償還金が高止まりすると見込まれているため、建設事業の実施にあたっては、緊急性、必要性を十分に検討した事業実施に努めていく。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将来負担比率の分子に算入される将来負担額については、国営事業の債務負担設定による</a:t>
          </a: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百万円の増があるものの、一般会計等の地方債残高は、元金償還額が借入額を上回るとともに、借入額も前年度と比較し</a:t>
          </a:r>
          <a:r>
            <a:rPr kumimoji="1" lang="en-US" altLang="ja-JP" sz="1200">
              <a:latin typeface="ＭＳ ゴシック" pitchFamily="49" charset="-128"/>
              <a:ea typeface="ＭＳ ゴシック" pitchFamily="49" charset="-128"/>
            </a:rPr>
            <a:t>930</a:t>
          </a:r>
          <a:r>
            <a:rPr kumimoji="1" lang="ja-JP" altLang="en-US" sz="1200">
              <a:latin typeface="ＭＳ ゴシック" pitchFamily="49" charset="-128"/>
              <a:ea typeface="ＭＳ ゴシック" pitchFamily="49" charset="-128"/>
            </a:rPr>
            <a:t>百万円減少したことにより、</a:t>
          </a:r>
          <a:r>
            <a:rPr kumimoji="1" lang="en-US" altLang="ja-JP" sz="1200">
              <a:latin typeface="ＭＳ ゴシック" pitchFamily="49" charset="-128"/>
              <a:ea typeface="ＭＳ ゴシック" pitchFamily="49" charset="-128"/>
            </a:rPr>
            <a:t>1,601</a:t>
          </a:r>
          <a:r>
            <a:rPr kumimoji="1" lang="ja-JP" altLang="en-US" sz="1200">
              <a:latin typeface="ＭＳ ゴシック" pitchFamily="49" charset="-128"/>
              <a:ea typeface="ＭＳ ゴシック" pitchFamily="49" charset="-128"/>
            </a:rPr>
            <a:t>百万円の大幅な減となった。加えて、下水道事業の地方債残高の減の影響で公営企業債等繰入見込額が</a:t>
          </a:r>
          <a:r>
            <a:rPr kumimoji="1" lang="en-US" altLang="ja-JP" sz="1200">
              <a:latin typeface="ＭＳ ゴシック" pitchFamily="49" charset="-128"/>
              <a:ea typeface="ＭＳ ゴシック" pitchFamily="49" charset="-128"/>
            </a:rPr>
            <a:t>470</a:t>
          </a:r>
          <a:r>
            <a:rPr kumimoji="1" lang="ja-JP" altLang="en-US" sz="1200">
              <a:latin typeface="ＭＳ ゴシック" pitchFamily="49" charset="-128"/>
              <a:ea typeface="ＭＳ ゴシック" pitchFamily="49" charset="-128"/>
            </a:rPr>
            <a:t>百万円の減、組合等負担等見込額が</a:t>
          </a:r>
          <a:r>
            <a:rPr kumimoji="1" lang="en-US" altLang="ja-JP" sz="1200">
              <a:latin typeface="ＭＳ ゴシック" pitchFamily="49" charset="-128"/>
              <a:ea typeface="ＭＳ ゴシック" pitchFamily="49" charset="-128"/>
            </a:rPr>
            <a:t>184</a:t>
          </a:r>
          <a:r>
            <a:rPr kumimoji="1" lang="ja-JP" altLang="en-US" sz="1200">
              <a:latin typeface="ＭＳ ゴシック" pitchFamily="49" charset="-128"/>
              <a:ea typeface="ＭＳ ゴシック" pitchFamily="49" charset="-128"/>
            </a:rPr>
            <a:t>百万円の減、退職手当負担見込額が</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算定で除かれる充当可能財源等については、ふるさと納税寄附金の伸びに伴うふるさと支援基金の増や財政調整基金の増などにより、充当可能基金が</a:t>
          </a:r>
          <a:r>
            <a:rPr kumimoji="1" lang="en-US" altLang="ja-JP" sz="1200">
              <a:latin typeface="ＭＳ ゴシック" pitchFamily="49" charset="-128"/>
              <a:ea typeface="ＭＳ ゴシック" pitchFamily="49" charset="-128"/>
            </a:rPr>
            <a:t>1,507</a:t>
          </a:r>
          <a:r>
            <a:rPr kumimoji="1" lang="ja-JP" altLang="en-US" sz="1200">
              <a:latin typeface="ＭＳ ゴシック" pitchFamily="49" charset="-128"/>
              <a:ea typeface="ＭＳ ゴシック" pitchFamily="49" charset="-128"/>
            </a:rPr>
            <a:t>百万円の大幅な増となった。</a:t>
          </a:r>
        </a:p>
        <a:p>
          <a:r>
            <a:rPr kumimoji="1" lang="ja-JP" altLang="en-US" sz="1200">
              <a:latin typeface="ＭＳ ゴシック" pitchFamily="49" charset="-128"/>
              <a:ea typeface="ＭＳ ゴシック" pitchFamily="49" charset="-128"/>
            </a:rPr>
            <a:t>　今後も地方債の新規発行抑制や発行額を上回る償還による地方債残高の減少によって、比率の改善が見込まれるが、引き続き健全化指標に注視し、財政運営を行っていく。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公共施設整備基金、中山間農村地域活性化基金は、利子のみの積立となった。社会福祉基金、在宅介護支援基金は、果実運用型基金として運用していることから、残高は変動していない。合併振興基金の計画的な繰入による減要因はあるものの、財政調整基金の予算積立を行ったことや、全国各地から応援いただき大幅に増加したふるさと納税寄附金を原資としたふるさと支援基金積立金の増加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百万円の大幅な増加となった。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年度以来の予算積立ができたことから標準財政規模の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が、引き続き災害等の不測の事態や財源不足に備えるため一定額の確保に取組み、併せて、公共施設の老朽化も進んでいることから、公共施設等総合管理計画に基づく個別施設計画の財源の裏付けとなるよう、公共施設整備基金への積立も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減債基金は、公債費の償還ピーク以降、数年間公債費が高止まりすると見込まれていることから、状況を注視するなかで繰入を検討していく。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ふるさと支援基金については、ふるさと納税寄附金が原資であるため、流動的な部分は大きいが、新たな財源の確保として、国が示す方針に即す中で積極的な活用を推進する。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・合併振興基金：甲州市における市民の連帯の強化又は地域振興のための事業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・公共施設整備基金：公共施設の整備に必要な費用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・ふるさと支援基金：積立の原資となるふるさと納税寄附金は、全国各地から応援いただくなかで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百万円増となり、その結果当該基金への積立も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百万円となった。一方、こども医療費助成事業などの寄附目的に即した各種事業充当のための繰入は、令和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百万円となった。残高は、積立額が繰入額を上回ったことにより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・合併振興基金：市民バス運行事業や自主防災組織資器材等整備事業など基金の目的に即した各種ソフト事業充当のため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万円を繰り入れたことで、残高は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・合併振興基金：合併特例債が発行上限額に到達したため、今後は、利子のみの積立となる。新市まちづくり計画に掲げた主要施策に充当し、着実な事業実施に努める。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・ふるさと支援基金：ふるさと納税寄附金が原資であるため、流動的な部分は大きいが、新たな財源の確保として、国が示す方針に即す中で積極的な活用を推進する。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・公共施設整備基金：公共施設等の更新に向け計画的に積立を行い、施設更新が市財政を圧迫しないように努める。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年ぶりに予算積立ができたことから、年度末残高は前年度末から大幅に増加し、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年度に雪害対応のため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百万円を取り崩した影響により、近年、標準財政規模の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％に満たない状況が続いていたが、令和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年度に予算積立を行ったことから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％にまで回復した。今後においても、引き続き事業の抜本的な見直しによる歳出の削減を進め、災害等に備えるため当該取崩分を積み戻し、標準財政規模の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減債基金は、利子のみの積立であり、百万円単位での表記であるため、平成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年度から増減なく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百万円で推移している。円単位では、前年度末から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円増加した。なお、公債費は合併特例債や臨時財政対策債の償還が本格的になってきたことから増加しているものの、減債基金を取り崩さずに財政運営ができている。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本市では、市場公募型地方債を発行しておらず満期一括償還の地方債が無いため、年度ごとの計画的な積立の必要はないと考えている。令和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年度に公債費の償還ピークを越えたものの、今後、数年は公債費が高止まりすることが見込まれていることから、状況を注視するなかで繰入を検討していく。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F3358D0-DF18-4B57-9DB5-E350E9B17A8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ED8EA97-C4CF-476B-B748-021DBCFFC68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DD02DB8-21D7-4153-8468-A61F3D37ACC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A50C0E4-DBD3-47CB-94B0-C727C8EF553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5D56112-C6E9-4C0B-908F-AB7F45BC01E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CC7B827-D84A-4335-8D56-7C1AB7C2203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59F534A-9C2B-4590-8660-6CEDFFE1598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D08D937-9DA0-4D17-BA66-45FC8F8A70D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BB55C5-E43F-473E-912C-591E6FA6A9A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42D0316-53FE-47A5-B5D6-6075E89AF54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BA3AB5A-E423-4602-89F1-18E4D15A99A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56F63B-9E9B-4399-8B09-F39816FD7AE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F576339-83BC-4401-9ACB-5F80420CB7F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DD69D75-7A10-4AD9-B419-4CC405F4A36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A3AADEC-B747-4EAA-ACBC-F5A50D3675B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881FD88-8017-4E26-84D0-F5369C9B676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3184014-C797-44F0-A99E-8C9E165C842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EA42C02-A39E-4B5A-94C0-583BC021DC8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7CEBACB-0EEE-4CAA-BAD0-A129CF6EF67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93A0DCF-A0C0-42C8-ACD6-2EBDFFBE1ED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92246A-2ED6-4BB5-87D3-327831D3C1E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F2E0E71-E516-4A6A-9474-EA83A3453FC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2A7821B-5C4A-42EF-B1E5-73F266386D1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612E568-CF84-4E9B-9043-ECF59E12450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A79E7C6-67A4-40C8-8079-A89651BA1C0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7A68918-8B66-4A22-A4FD-EA8C53CF42B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AE8D015-53AB-4F7F-9821-14609CFE665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A8595C4-772A-41BE-9B04-35FA87681B4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708F545-D79A-4337-BAF6-54BF51FED50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A983944-B933-418C-9B57-464AEC10099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103E250-8293-4C82-BC43-4C43955F1BF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5AA66EC-7CC0-4965-BB5E-1E22B08D5D4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2FF4385-BB6C-4507-8B5E-AE47B324622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58B8878-C2BB-4E17-AB65-07F071BB587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4CEFA63-CB17-4209-BA03-1306F39F528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60BE690-B604-4C81-B6EF-BE950F3E1B5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70B10B1-6CBF-4234-BAE9-D9722D0F214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E041676-7874-46ED-AD02-83A2EE0F857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59FB8C6-8696-4CFC-8E96-2C1A5D4FCEA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9E6D0C-A64F-4E73-A580-F3045B78A34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C89F8DA-9D77-437A-B84C-2FD33FCB6EC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5DC86B6-CC06-4F3D-A7CE-8FC35A9C166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C2BC14C-9FFF-40DF-AA04-5FCF057C5EC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1150264-C92D-4A60-BEAB-AB2D2CCBE91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BCC029E-F3EA-4E0F-9268-D8CC1F15C87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54388FD-8A89-4A6F-99BC-596AD38E5BC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BCED50C-6310-4FAA-8350-B7867717378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類似団体の平均値を上回る</a:t>
          </a:r>
          <a:r>
            <a:rPr kumimoji="1" lang="en-US" altLang="ja-JP" sz="1150">
              <a:latin typeface="ＭＳ Ｐゴシック" panose="020B0600070205080204" pitchFamily="50" charset="-128"/>
              <a:ea typeface="ＭＳ Ｐゴシック" panose="020B0600070205080204" pitchFamily="50" charset="-128"/>
            </a:rPr>
            <a:t>0.43</a:t>
          </a:r>
          <a:r>
            <a:rPr kumimoji="1" lang="ja-JP" altLang="en-US" sz="1150">
              <a:latin typeface="ＭＳ Ｐゴシック" panose="020B0600070205080204" pitchFamily="50" charset="-128"/>
              <a:ea typeface="ＭＳ Ｐゴシック" panose="020B0600070205080204" pitchFamily="50" charset="-128"/>
            </a:rPr>
            <a:t>となり、前年度と比較し横ばいで推移している。</a:t>
          </a:r>
        </a:p>
        <a:p>
          <a:r>
            <a:rPr kumimoji="1" lang="ja-JP" altLang="en-US" sz="1150">
              <a:latin typeface="ＭＳ Ｐゴシック" panose="020B0600070205080204" pitchFamily="50" charset="-128"/>
              <a:ea typeface="ＭＳ Ｐゴシック" panose="020B0600070205080204" pitchFamily="50" charset="-128"/>
            </a:rPr>
            <a:t>　基準財政収入額については、新型コロナウイルス感染症の影響により停滞していた社会経済活動が回復しはじめたことに伴う市民税（個人、法人）の増、環境性能割交付金や森林環境譲与税の増により</a:t>
          </a:r>
          <a:r>
            <a:rPr kumimoji="1" lang="en-US" altLang="ja-JP" sz="1150">
              <a:latin typeface="ＭＳ Ｐゴシック" panose="020B0600070205080204" pitchFamily="50" charset="-128"/>
              <a:ea typeface="ＭＳ Ｐゴシック" panose="020B0600070205080204" pitchFamily="50" charset="-128"/>
            </a:rPr>
            <a:t>85,431</a:t>
          </a:r>
          <a:r>
            <a:rPr kumimoji="1" lang="ja-JP" altLang="en-US" sz="1150">
              <a:latin typeface="ＭＳ Ｐゴシック" panose="020B0600070205080204" pitchFamily="50" charset="-128"/>
              <a:ea typeface="ＭＳ Ｐゴシック" panose="020B0600070205080204" pitchFamily="50" charset="-128"/>
            </a:rPr>
            <a:t>千円増加した。</a:t>
          </a:r>
        </a:p>
        <a:p>
          <a:r>
            <a:rPr kumimoji="1" lang="ja-JP" altLang="en-US" sz="1150">
              <a:latin typeface="ＭＳ Ｐゴシック" panose="020B0600070205080204" pitchFamily="50" charset="-128"/>
              <a:ea typeface="ＭＳ Ｐゴシック" panose="020B0600070205080204" pitchFamily="50" charset="-128"/>
            </a:rPr>
            <a:t>　基準財政需要額については、合併特例債などの元金償還分の公債費の減や普通交付税再算定における臨時経済対策費及び臨時財政対策債償還基金費の減などにより</a:t>
          </a:r>
          <a:r>
            <a:rPr kumimoji="1" lang="en-US" altLang="ja-JP" sz="1150">
              <a:latin typeface="ＭＳ Ｐゴシック" panose="020B0600070205080204" pitchFamily="50" charset="-128"/>
              <a:ea typeface="ＭＳ Ｐゴシック" panose="020B0600070205080204" pitchFamily="50" charset="-128"/>
            </a:rPr>
            <a:t>5,581</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指数については、年々低下している状況であるため、引き続き、指数の向上に向け、歳出の徹底した見直しと高水準にある市税徴収率の維持に努め、健全化を推進する。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2423D6B-3CD8-4918-A07E-305EE7D6F62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017C8FD-0627-48FD-8BF5-18B53DF32E9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8C9334E-EFA4-432F-A3BA-6301E0B76D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FF0F0F2C-1693-48A7-8265-29AACD189F4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8CB5885-6C78-499D-8D3F-D56B3BEC7F35}"/>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25411347-A8C6-468F-8F39-9DAB7356599F}"/>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C70422D8-0EFF-4528-A283-703CBF30D581}"/>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AE7C28F6-2516-4360-B200-1AAC08CC1E73}"/>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C8148EEE-B2F8-4C79-A6F0-AE00A7BF37D6}"/>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68D1D2B8-CC22-4F26-B33C-5B1D9465CB16}"/>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CA85733-7C58-4B30-8D26-334C5DAF0E1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B3D17A1-1513-45D4-B249-C6B2D0BB377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3204C46-2C60-4665-8A13-F700A65D181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736B619B-1FA7-4A9F-8F6F-ED786C004497}"/>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A71F7657-F118-4C01-B98F-ACE248B187FE}"/>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CA24CCF2-E9A0-48B9-92CB-73E660871E58}"/>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72F10304-6CC4-4D5A-8EEE-BC27B5432583}"/>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79AC9524-07E6-49E5-91CA-409653C0C2A6}"/>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124460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D5431134-451A-436B-8029-D589C555C61C}"/>
            </a:ext>
          </a:extLst>
        </xdr:cNvPr>
        <xdr:cNvCxnSpPr/>
      </xdr:nvCxnSpPr>
      <xdr:spPr>
        <a:xfrm>
          <a:off x="4114800" y="715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5EB38149-5931-45B9-BD95-F2EE406D0E7C}"/>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396D5231-FFDA-449D-A0D7-490E5A9AEF6A}"/>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7B348223-7C55-41E8-ACD0-9AABA8A39596}"/>
            </a:ext>
          </a:extLst>
        </xdr:cNvPr>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487E64CC-54AF-4A39-85F9-BC17B0B3110D}"/>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E09ECBA2-58E5-4346-AAFD-BEC29ECB09B2}"/>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7C5B9CBA-8DD3-4696-90A5-29A888C65959}"/>
            </a:ext>
          </a:extLst>
        </xdr:cNvPr>
        <xdr:cNvCxnSpPr/>
      </xdr:nvCxnSpPr>
      <xdr:spPr>
        <a:xfrm>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DB5CBCC5-8050-4A9B-A9A2-4EBD57EA3DB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1F34C4F2-6269-4509-8C9E-F574BE88B04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76200</xdr:rowOff>
    </xdr:to>
    <xdr:cxnSp macro="">
      <xdr:nvCxnSpPr>
        <xdr:cNvPr id="76" name="直線コネクタ 75">
          <a:extLst>
            <a:ext uri="{FF2B5EF4-FFF2-40B4-BE49-F238E27FC236}">
              <a16:creationId xmlns:a16="http://schemas.microsoft.com/office/drawing/2014/main" id="{B4171B8E-E3DA-4750-A0FB-E4642548AB96}"/>
            </a:ext>
          </a:extLst>
        </xdr:cNvPr>
        <xdr:cNvCxnSpPr/>
      </xdr:nvCxnSpPr>
      <xdr:spPr>
        <a:xfrm>
          <a:off x="1447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40D9827D-AFED-4A4E-81EE-DC987A581DFF}"/>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240A122E-8BF5-4395-ACF8-78A6949B185E}"/>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BFF8D02F-9B54-4CE9-8870-20BB22E22AD8}"/>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B58CDFB2-A90A-4B15-ACAE-342DF2214D51}"/>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376BA3F-2910-480B-9E39-BEC556AEF27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3E2CDDE-25A0-42C0-B7F3-89732B9AF31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496B183-6A51-44A0-889E-C0170B158AB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09FD285-E47B-4DB6-A9E7-B060312AA2A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F8D8AF4-F1F8-462C-BBE1-72C9C01BAC4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0CE0F9CD-EBED-4487-9EC0-BCEBAC9B052A}"/>
            </a:ext>
          </a:extLst>
        </xdr:cNvPr>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90187</xdr:rowOff>
    </xdr:from>
    <xdr:ext cx="762000" cy="259045"/>
    <xdr:sp macro="" textlink="">
      <xdr:nvSpPr>
        <xdr:cNvPr id="87" name="財政力該当値テキスト">
          <a:extLst>
            <a:ext uri="{FF2B5EF4-FFF2-40B4-BE49-F238E27FC236}">
              <a16:creationId xmlns:a16="http://schemas.microsoft.com/office/drawing/2014/main" id="{B7CB9F95-7AD3-433E-9EB8-F26AD0C98A32}"/>
            </a:ext>
          </a:extLst>
        </xdr:cNvPr>
        <xdr:cNvSpPr txBox="1"/>
      </xdr:nvSpPr>
      <xdr:spPr>
        <a:xfrm>
          <a:off x="5041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73660</xdr:rowOff>
    </xdr:from>
    <xdr:to>
      <xdr:col>19</xdr:col>
      <xdr:colOff>184150</xdr:colOff>
      <xdr:row>42</xdr:row>
      <xdr:rowOff>3810</xdr:rowOff>
    </xdr:to>
    <xdr:sp macro="" textlink="">
      <xdr:nvSpPr>
        <xdr:cNvPr id="88" name="楕円 87">
          <a:extLst>
            <a:ext uri="{FF2B5EF4-FFF2-40B4-BE49-F238E27FC236}">
              <a16:creationId xmlns:a16="http://schemas.microsoft.com/office/drawing/2014/main" id="{1FC5A630-4948-4FC5-B8A4-AEF89B6BDECE}"/>
            </a:ext>
          </a:extLst>
        </xdr:cNvPr>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13987</xdr:rowOff>
    </xdr:from>
    <xdr:ext cx="736600" cy="259045"/>
    <xdr:sp macro="" textlink="">
      <xdr:nvSpPr>
        <xdr:cNvPr id="89" name="テキスト ボックス 88">
          <a:extLst>
            <a:ext uri="{FF2B5EF4-FFF2-40B4-BE49-F238E27FC236}">
              <a16:creationId xmlns:a16="http://schemas.microsoft.com/office/drawing/2014/main" id="{1E46CE90-9385-44D0-BE49-563BB58F8E6A}"/>
            </a:ext>
          </a:extLst>
        </xdr:cNvPr>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8F240056-8587-464D-BFB7-215E38871CDC}"/>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161307</xdr:rowOff>
    </xdr:from>
    <xdr:ext cx="762000" cy="259045"/>
    <xdr:sp macro="" textlink="">
      <xdr:nvSpPr>
        <xdr:cNvPr id="91" name="テキスト ボックス 90">
          <a:extLst>
            <a:ext uri="{FF2B5EF4-FFF2-40B4-BE49-F238E27FC236}">
              <a16:creationId xmlns:a16="http://schemas.microsoft.com/office/drawing/2014/main" id="{70B0D8A1-2544-4031-A5B3-ECD3C3B60FF4}"/>
            </a:ext>
          </a:extLst>
        </xdr:cNvPr>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a:extLst>
            <a:ext uri="{FF2B5EF4-FFF2-40B4-BE49-F238E27FC236}">
              <a16:creationId xmlns:a16="http://schemas.microsoft.com/office/drawing/2014/main" id="{06276FCF-9289-4FE8-AD62-7F599C912A51}"/>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96BAE6B-E259-49AA-AABB-8DED4A61621A}"/>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776A5F68-5AA8-4229-B8E6-DCBA2D02A187}"/>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id="{0558CA4D-CC42-47F6-A7E4-4A5993E1EA44}"/>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6C32F611-8237-47EA-A835-3458EE2CD5B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F5C6B4BF-42F1-4C5F-BF15-F6FE41D1C7C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C52265E-9465-450F-81B4-E0111C94DBC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E409FC79-6783-4903-8A2E-6C100011BA6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F56D55A6-2705-4765-9381-4D604843F59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5037F7A-A4AE-44DE-B258-0001EC30F24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665CDF0-BF39-4A2B-9ED5-855453CBBF5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1D649B40-36ED-4328-A73E-9811007CA7C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2FD6E97-5D2F-49F4-9DD6-1E22BC6ED1E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4A9BA61-8624-4DC8-9040-081878DDCE6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D5CF22F8-2888-40AC-8728-A00B96E6471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C7F8E66-9FA1-45E0-B3C6-14980145089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134C3D9E-2735-4A2A-B2EF-494BA08A12B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類似団体の平均値を下回る</a:t>
          </a:r>
          <a:r>
            <a:rPr kumimoji="1" lang="en-US" altLang="ja-JP" sz="1150">
              <a:latin typeface="ＭＳ Ｐゴシック" panose="020B0600070205080204" pitchFamily="50" charset="-128"/>
              <a:ea typeface="ＭＳ Ｐゴシック" panose="020B0600070205080204" pitchFamily="50" charset="-128"/>
            </a:rPr>
            <a:t>90.3</a:t>
          </a:r>
          <a:r>
            <a:rPr kumimoji="1" lang="ja-JP" altLang="en-US" sz="1150">
              <a:latin typeface="ＭＳ Ｐゴシック" panose="020B0600070205080204" pitchFamily="50" charset="-128"/>
              <a:ea typeface="ＭＳ Ｐゴシック" panose="020B0600070205080204" pitchFamily="50" charset="-128"/>
            </a:rPr>
            <a:t>％となり、前年度比</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ポイント改善した。</a:t>
          </a:r>
        </a:p>
        <a:p>
          <a:r>
            <a:rPr kumimoji="1" lang="ja-JP" altLang="en-US" sz="1150">
              <a:latin typeface="ＭＳ Ｐゴシック" panose="020B0600070205080204" pitchFamily="50" charset="-128"/>
              <a:ea typeface="ＭＳ Ｐゴシック" panose="020B0600070205080204" pitchFamily="50" charset="-128"/>
            </a:rPr>
            <a:t>　経常経費充当一般財源については、給食センター調理業務を民間委託へ移行したことによる会計年度任用職員人件費の減やふるさと支援基金の経常経費充当額増加に伴う減により</a:t>
          </a:r>
          <a:r>
            <a:rPr kumimoji="1" lang="en-US" altLang="ja-JP" sz="1150">
              <a:latin typeface="ＭＳ Ｐゴシック" panose="020B0600070205080204" pitchFamily="50" charset="-128"/>
              <a:ea typeface="ＭＳ Ｐゴシック" panose="020B0600070205080204" pitchFamily="50" charset="-128"/>
            </a:rPr>
            <a:t>381,936</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経常一般財源等については、地方特例交付金等の減はあるものの、地方税の増収などにより</a:t>
          </a:r>
          <a:r>
            <a:rPr kumimoji="1" lang="en-US" altLang="ja-JP" sz="1150">
              <a:latin typeface="ＭＳ Ｐゴシック" panose="020B0600070205080204" pitchFamily="50" charset="-128"/>
              <a:ea typeface="ＭＳ Ｐゴシック" panose="020B0600070205080204" pitchFamily="50" charset="-128"/>
            </a:rPr>
            <a:t>49,744</a:t>
          </a:r>
          <a:r>
            <a:rPr kumimoji="1" lang="ja-JP" altLang="en-US" sz="1150">
              <a:latin typeface="ＭＳ Ｐゴシック" panose="020B0600070205080204" pitchFamily="50" charset="-128"/>
              <a:ea typeface="ＭＳ Ｐゴシック" panose="020B0600070205080204" pitchFamily="50" charset="-128"/>
            </a:rPr>
            <a:t>千円増加した。</a:t>
          </a:r>
        </a:p>
        <a:p>
          <a:r>
            <a:rPr kumimoji="1" lang="ja-JP" altLang="en-US" sz="1150">
              <a:latin typeface="ＭＳ Ｐゴシック" panose="020B0600070205080204" pitchFamily="50" charset="-128"/>
              <a:ea typeface="ＭＳ Ｐゴシック" panose="020B0600070205080204" pitchFamily="50" charset="-128"/>
            </a:rPr>
            <a:t>　経常経費充当一般財源が減少したことにより比率は改善したが、</a:t>
          </a:r>
          <a:r>
            <a:rPr kumimoji="1" lang="en-US" altLang="ja-JP" sz="1150">
              <a:latin typeface="ＭＳ Ｐゴシック" panose="020B0600070205080204" pitchFamily="50" charset="-128"/>
              <a:ea typeface="ＭＳ Ｐゴシック" panose="020B0600070205080204" pitchFamily="50" charset="-128"/>
            </a:rPr>
            <a:t>90</a:t>
          </a:r>
          <a:r>
            <a:rPr kumimoji="1" lang="ja-JP" altLang="en-US" sz="1150">
              <a:latin typeface="ＭＳ Ｐゴシック" panose="020B0600070205080204" pitchFamily="50" charset="-128"/>
              <a:ea typeface="ＭＳ Ｐゴシック" panose="020B0600070205080204" pitchFamily="50" charset="-128"/>
            </a:rPr>
            <a:t>％を超える高い比率で推移しているため、新行財政改革大綱に掲げる項目を着実に推進する中で経常経費の節減に努める。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B3C5907-63EB-4891-8B32-75990C679E9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86C359E-2EDE-48FB-84E1-DC2B7CA52E6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6726B94D-0AA4-44AE-A165-10ADDAD4E3A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6FA3D2C8-6904-4A34-8E07-0653A2D8CA07}"/>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EB18EBF4-13E1-4DCD-A002-70F5AAA8C4DB}"/>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F119E116-E3E8-4AE5-9F97-9A813642DC13}"/>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69E96400-F09C-439B-8022-6E59C2F228A8}"/>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EC606462-9B4F-41CC-B125-534F242FC919}"/>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8C9E44F3-CB5D-45CF-ADFD-0FDAE9731017}"/>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707AF160-B80A-4540-BCD5-872FF9679445}"/>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DC7D6D14-7D47-4A5C-9EAF-FE3C955527A8}"/>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144B730A-2CB8-44DF-BB84-6D6EDC5210B3}"/>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608B30E3-628C-4E51-852D-AA86E1156143}"/>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24800216-53AE-4E29-971F-061D53E457D7}"/>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53858EE1-E290-4521-A77C-FB739F4341B4}"/>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BC7D888-7BFA-4AD6-9ECA-BC2C913B8F3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03DCBFD-C301-4E57-8F49-8AEABFCE525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53CAF8D-6D14-44B2-9AC7-8AB35EFA9BE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F17BA511-2335-4552-A0DC-22B7A4EAAF9F}"/>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9C40E9C5-8D09-4A9A-A067-2306F374CFBB}"/>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9F4FAB8B-BFC5-4DF1-84C7-5FEEBB88A3FA}"/>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5E669A36-4725-4BF0-88CE-D0B244FE8B0F}"/>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2A6926A-1B57-474B-BCBA-DDDAD8A743EF}"/>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28847</xdr:rowOff>
    </xdr:to>
    <xdr:cxnSp macro="">
      <xdr:nvCxnSpPr>
        <xdr:cNvPr id="132" name="直線コネクタ 131">
          <a:extLst>
            <a:ext uri="{FF2B5EF4-FFF2-40B4-BE49-F238E27FC236}">
              <a16:creationId xmlns:a16="http://schemas.microsoft.com/office/drawing/2014/main" id="{D28AA0B6-6527-4641-83EE-C182F70B3554}"/>
            </a:ext>
          </a:extLst>
        </xdr:cNvPr>
        <xdr:cNvCxnSpPr/>
      </xdr:nvCxnSpPr>
      <xdr:spPr>
        <a:xfrm flipV="1">
          <a:off x="4114800" y="1028827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A93B948E-210D-4126-9D6D-7AAE163F3014}"/>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70A11703-4989-49BF-8D48-9C618334B50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84001</xdr:rowOff>
    </xdr:to>
    <xdr:cxnSp macro="">
      <xdr:nvCxnSpPr>
        <xdr:cNvPr id="135" name="直線コネクタ 134">
          <a:extLst>
            <a:ext uri="{FF2B5EF4-FFF2-40B4-BE49-F238E27FC236}">
              <a16:creationId xmlns:a16="http://schemas.microsoft.com/office/drawing/2014/main" id="{3D6569DE-9D2C-416B-9289-789B3376F32B}"/>
            </a:ext>
          </a:extLst>
        </xdr:cNvPr>
        <xdr:cNvCxnSpPr/>
      </xdr:nvCxnSpPr>
      <xdr:spPr>
        <a:xfrm flipV="1">
          <a:off x="3225800" y="1031584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B0CE362D-0739-4555-9680-07A558BE1634}"/>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977E2987-6A8B-4FEB-849F-BC8E76FEBF56}"/>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84001</xdr:rowOff>
    </xdr:to>
    <xdr:cxnSp macro="">
      <xdr:nvCxnSpPr>
        <xdr:cNvPr id="138" name="直線コネクタ 137">
          <a:extLst>
            <a:ext uri="{FF2B5EF4-FFF2-40B4-BE49-F238E27FC236}">
              <a16:creationId xmlns:a16="http://schemas.microsoft.com/office/drawing/2014/main" id="{0ED9450C-87E4-4EB1-B7EB-DBFF2F1ED0D4}"/>
            </a:ext>
          </a:extLst>
        </xdr:cNvPr>
        <xdr:cNvCxnSpPr/>
      </xdr:nvCxnSpPr>
      <xdr:spPr>
        <a:xfrm>
          <a:off x="2336800" y="103365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140ACEAC-7F76-4E44-A2FA-B236E595CB15}"/>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62C6BEB4-3B2D-4224-90A1-E08FCCDAF915}"/>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59872</xdr:rowOff>
    </xdr:to>
    <xdr:cxnSp macro="">
      <xdr:nvCxnSpPr>
        <xdr:cNvPr id="141" name="直線コネクタ 140">
          <a:extLst>
            <a:ext uri="{FF2B5EF4-FFF2-40B4-BE49-F238E27FC236}">
              <a16:creationId xmlns:a16="http://schemas.microsoft.com/office/drawing/2014/main" id="{A13A34BF-AAA3-4243-8FC8-9A0BD48DBF9A}"/>
            </a:ext>
          </a:extLst>
        </xdr:cNvPr>
        <xdr:cNvCxnSpPr/>
      </xdr:nvCxnSpPr>
      <xdr:spPr>
        <a:xfrm flipV="1">
          <a:off x="1447800" y="103365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40C83AF3-0837-494D-B19C-708B77E93443}"/>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44067358-7A20-405C-96D5-CE827B808F09}"/>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1DD7873-979C-4316-9397-7CC8ED669E5E}"/>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5E1E7798-36DC-4BA5-9963-50B15FA67A5A}"/>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8A7410E-CB54-41B5-BBA2-604F6E12324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FE8A52F-DBA2-4A75-A8C6-BD7B6D1175A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275CE6A-ED0C-4DD8-AA20-D0BF05E2FF3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63C53AF-A1C0-4B42-B6FD-37A9D6E46C2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1C23D5D-EEAD-42ED-9A8C-1D9F4F2A1BE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51" name="楕円 150">
          <a:extLst>
            <a:ext uri="{FF2B5EF4-FFF2-40B4-BE49-F238E27FC236}">
              <a16:creationId xmlns:a16="http://schemas.microsoft.com/office/drawing/2014/main" id="{1A3157C7-A923-4E96-8778-56FBE6EA62D6}"/>
            </a:ext>
          </a:extLst>
        </xdr:cNvPr>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2" name="財政構造の弾力性該当値テキスト">
          <a:extLst>
            <a:ext uri="{FF2B5EF4-FFF2-40B4-BE49-F238E27FC236}">
              <a16:creationId xmlns:a16="http://schemas.microsoft.com/office/drawing/2014/main" id="{8B65D368-2605-4C94-AB88-5026FC14F38C}"/>
            </a:ext>
          </a:extLst>
        </xdr:cNvPr>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3" name="楕円 152">
          <a:extLst>
            <a:ext uri="{FF2B5EF4-FFF2-40B4-BE49-F238E27FC236}">
              <a16:creationId xmlns:a16="http://schemas.microsoft.com/office/drawing/2014/main" id="{BB947E0D-494D-446B-BE7C-6B4460917515}"/>
            </a:ext>
          </a:extLst>
        </xdr:cNvPr>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64424</xdr:rowOff>
    </xdr:from>
    <xdr:ext cx="736600" cy="259045"/>
    <xdr:sp macro="" textlink="">
      <xdr:nvSpPr>
        <xdr:cNvPr id="154" name="テキスト ボックス 153">
          <a:extLst>
            <a:ext uri="{FF2B5EF4-FFF2-40B4-BE49-F238E27FC236}">
              <a16:creationId xmlns:a16="http://schemas.microsoft.com/office/drawing/2014/main" id="{503A8ED2-AD5F-4DFA-BAEF-8230D99C1F4D}"/>
            </a:ext>
          </a:extLst>
        </xdr:cNvPr>
        <xdr:cNvSpPr txBox="1"/>
      </xdr:nvSpPr>
      <xdr:spPr>
        <a:xfrm>
          <a:off x="3733800" y="1035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33201</xdr:rowOff>
    </xdr:from>
    <xdr:to>
      <xdr:col>15</xdr:col>
      <xdr:colOff>133350</xdr:colOff>
      <xdr:row>60</xdr:row>
      <xdr:rowOff>134801</xdr:rowOff>
    </xdr:to>
    <xdr:sp macro="" textlink="">
      <xdr:nvSpPr>
        <xdr:cNvPr id="155" name="楕円 154">
          <a:extLst>
            <a:ext uri="{FF2B5EF4-FFF2-40B4-BE49-F238E27FC236}">
              <a16:creationId xmlns:a16="http://schemas.microsoft.com/office/drawing/2014/main" id="{20CEB88A-5ADD-4FDA-AD31-D47FCB186902}"/>
            </a:ext>
          </a:extLst>
        </xdr:cNvPr>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119578</xdr:rowOff>
    </xdr:from>
    <xdr:ext cx="762000" cy="259045"/>
    <xdr:sp macro="" textlink="">
      <xdr:nvSpPr>
        <xdr:cNvPr id="156" name="テキスト ボックス 155">
          <a:extLst>
            <a:ext uri="{FF2B5EF4-FFF2-40B4-BE49-F238E27FC236}">
              <a16:creationId xmlns:a16="http://schemas.microsoft.com/office/drawing/2014/main" id="{06486AB6-B664-4478-BB0D-6BD382CA00F7}"/>
            </a:ext>
          </a:extLst>
        </xdr:cNvPr>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a:extLst>
            <a:ext uri="{FF2B5EF4-FFF2-40B4-BE49-F238E27FC236}">
              <a16:creationId xmlns:a16="http://schemas.microsoft.com/office/drawing/2014/main" id="{007535C4-3B17-45A6-8DF9-E6438B45D48C}"/>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a:extLst>
            <a:ext uri="{FF2B5EF4-FFF2-40B4-BE49-F238E27FC236}">
              <a16:creationId xmlns:a16="http://schemas.microsoft.com/office/drawing/2014/main" id="{9DD8A2A8-E90A-4676-B3EE-3BB706E9728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59" name="楕円 158">
          <a:extLst>
            <a:ext uri="{FF2B5EF4-FFF2-40B4-BE49-F238E27FC236}">
              <a16:creationId xmlns:a16="http://schemas.microsoft.com/office/drawing/2014/main" id="{08B4F33B-CD92-41EB-8224-6A65BDA625FE}"/>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60" name="テキスト ボックス 159">
          <a:extLst>
            <a:ext uri="{FF2B5EF4-FFF2-40B4-BE49-F238E27FC236}">
              <a16:creationId xmlns:a16="http://schemas.microsoft.com/office/drawing/2014/main" id="{4D799B18-BD5D-48C3-AA6C-D3575F516D3A}"/>
            </a:ext>
          </a:extLst>
        </xdr:cNvPr>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C415CBA-8D99-46B1-980D-AD6B07B0D91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FFC5835-CA4F-4325-B63E-EA67B923A3E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DFCC839-F7E0-4D0F-B255-E3F1DFDE23D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BFC17E5-CF84-44A2-AA7B-0D46EA3D3E1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76B1AEC-F28A-4A4D-9516-B0A552041C5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155F8FD-4888-469F-B139-F943B007BCC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F3823F5-2CC9-4801-97FD-FCC08789087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002D6AA-39C8-4383-943A-8F1F0E48F90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5BE2221-CA95-4601-8F6A-513F9D5B659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3E1397EE-CF97-4256-AF93-74DDDF6CBBB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D66DB5B-AC5A-416C-9911-9457FFB8095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757006D-F019-4116-8D15-C00485D2F9B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3C76CBC-9851-4950-BF30-EA4BB03DFA1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類似団体の平均値を下回る</a:t>
          </a:r>
          <a:r>
            <a:rPr kumimoji="1" lang="en-US" altLang="ja-JP" sz="1150">
              <a:latin typeface="ＭＳ Ｐゴシック" panose="020B0600070205080204" pitchFamily="50" charset="-128"/>
              <a:ea typeface="ＭＳ Ｐゴシック" panose="020B0600070205080204" pitchFamily="50" charset="-128"/>
            </a:rPr>
            <a:t>196,888</a:t>
          </a:r>
          <a:r>
            <a:rPr kumimoji="1" lang="ja-JP" altLang="en-US" sz="1150">
              <a:latin typeface="ＭＳ Ｐゴシック" panose="020B0600070205080204" pitchFamily="50" charset="-128"/>
              <a:ea typeface="ＭＳ Ｐゴシック" panose="020B0600070205080204" pitchFamily="50" charset="-128"/>
            </a:rPr>
            <a:t>円であり、前年度比</a:t>
          </a:r>
          <a:r>
            <a:rPr kumimoji="1" lang="en-US" altLang="ja-JP" sz="1150">
              <a:latin typeface="ＭＳ Ｐゴシック" panose="020B0600070205080204" pitchFamily="50" charset="-128"/>
              <a:ea typeface="ＭＳ Ｐゴシック" panose="020B0600070205080204" pitchFamily="50" charset="-128"/>
            </a:rPr>
            <a:t>112</a:t>
          </a:r>
          <a:r>
            <a:rPr kumimoji="1" lang="ja-JP" altLang="en-US" sz="1150">
              <a:latin typeface="ＭＳ Ｐゴシック" panose="020B0600070205080204" pitchFamily="50" charset="-128"/>
              <a:ea typeface="ＭＳ Ｐゴシック" panose="020B0600070205080204" pitchFamily="50" charset="-128"/>
            </a:rPr>
            <a:t>円減少した。</a:t>
          </a:r>
        </a:p>
        <a:p>
          <a:r>
            <a:rPr kumimoji="1" lang="ja-JP" altLang="en-US" sz="1150">
              <a:latin typeface="ＭＳ Ｐゴシック" panose="020B0600070205080204" pitchFamily="50" charset="-128"/>
              <a:ea typeface="ＭＳ Ｐゴシック" panose="020B0600070205080204" pitchFamily="50" charset="-128"/>
            </a:rPr>
            <a:t>　人件費については、議員定員が</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名減となったことによる議員報酬等の減、学校給食センター調理業務を直営から委託へ移行したことによる会計年度任用職員人件費の減などが影響し</a:t>
          </a:r>
          <a:r>
            <a:rPr kumimoji="1" lang="en-US" altLang="ja-JP" sz="1150">
              <a:latin typeface="ＭＳ Ｐゴシック" panose="020B0600070205080204" pitchFamily="50" charset="-128"/>
              <a:ea typeface="ＭＳ Ｐゴシック" panose="020B0600070205080204" pitchFamily="50" charset="-128"/>
            </a:rPr>
            <a:t>32,683</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物件費については、ふるさと納税推進事業費の増や原油価格の高騰に起因する公共施設等の光熱水費の増はあるものの、環境センター解体事業の終了に伴う減、新型コロナウイルスワクチン接種事業の減などにより</a:t>
          </a:r>
          <a:r>
            <a:rPr kumimoji="1" lang="en-US" altLang="ja-JP" sz="1150">
              <a:latin typeface="ＭＳ Ｐゴシック" panose="020B0600070205080204" pitchFamily="50" charset="-128"/>
              <a:ea typeface="ＭＳ Ｐゴシック" panose="020B0600070205080204" pitchFamily="50" charset="-128"/>
            </a:rPr>
            <a:t>43,039</a:t>
          </a:r>
          <a:r>
            <a:rPr kumimoji="1" lang="ja-JP" altLang="en-US" sz="1150">
              <a:latin typeface="ＭＳ Ｐゴシック" panose="020B0600070205080204" pitchFamily="50" charset="-128"/>
              <a:ea typeface="ＭＳ Ｐゴシック" panose="020B0600070205080204" pitchFamily="50" charset="-128"/>
            </a:rPr>
            <a:t>千円減少した。</a:t>
          </a:r>
        </a:p>
        <a:p>
          <a:r>
            <a:rPr kumimoji="1" lang="ja-JP" altLang="en-US" sz="1150">
              <a:latin typeface="ＭＳ Ｐゴシック" panose="020B0600070205080204" pitchFamily="50" charset="-128"/>
              <a:ea typeface="ＭＳ Ｐゴシック" panose="020B0600070205080204" pitchFamily="50" charset="-128"/>
            </a:rPr>
            <a:t>　今後も新行財政改革大綱や定員適正化計画を推進し、行政事務経費の削減に努める。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DAA5EC6-D537-4BAC-A241-CE90C56C2C6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7EFC5E0B-8755-4412-941F-448D07AAE88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7F7EDFE-B351-4381-9768-10149062952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D2D4411-76E3-4DD5-B386-A6CE41EAE04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140DB4D-3A58-4DA8-BB2A-02798F4DAE1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A3CEDF6F-E713-4860-9F2A-40DB7528466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8BD1DE6C-4843-4B6A-B1C5-53EFD284859E}"/>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B41FAC4E-DCD7-4B64-AD90-4C0135AD405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D93928C8-EB06-4B86-872D-198E4C8E59E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1123500-25B7-4EFF-A534-3D30805944B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446C09A-E4FC-4F46-99C0-DA560A9A9DC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657D323D-10A4-4C88-874F-242DF03492D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F63A9DD2-79E3-4238-B391-D33F79FF90A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E07E7D80-2DAB-4A9A-847B-AFE31E964F1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A203618-CC87-402A-BD2D-A50E1BB3152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6FA75577-486B-4F37-85AA-F924EFFB8D4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36CFAD93-CE33-4F9D-AF55-C9BB6B019FB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787858C9-E5C5-4C7A-9797-6C8A8A8CDA2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A109B9CD-33EE-4BCD-BFD0-A99F027B4711}"/>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6D3BE597-F164-409E-85A1-4ACEC42E8F66}"/>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4AF37E18-95D8-4773-A844-93ACFF56755B}"/>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6E7446ED-ABBE-4AD2-9790-CB440C3058C5}"/>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23665</xdr:rowOff>
    </xdr:from>
    <xdr:to>
      <xdr:col>23</xdr:col>
      <xdr:colOff>133350</xdr:colOff>
      <xdr:row>82</xdr:row>
      <xdr:rowOff>23857</xdr:rowOff>
    </xdr:to>
    <xdr:cxnSp macro="">
      <xdr:nvCxnSpPr>
        <xdr:cNvPr id="196" name="直線コネクタ 195">
          <a:extLst>
            <a:ext uri="{FF2B5EF4-FFF2-40B4-BE49-F238E27FC236}">
              <a16:creationId xmlns:a16="http://schemas.microsoft.com/office/drawing/2014/main" id="{C148190A-523E-4BC7-A51A-41DDC5734FC5}"/>
            </a:ext>
          </a:extLst>
        </xdr:cNvPr>
        <xdr:cNvCxnSpPr/>
      </xdr:nvCxnSpPr>
      <xdr:spPr>
        <a:xfrm flipV="1">
          <a:off x="4114800" y="14082565"/>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230118FC-E308-4837-9490-100B09257431}"/>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7FBC3DC2-3C32-4BC8-A78A-74D56129CA38}"/>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149380</xdr:rowOff>
    </xdr:from>
    <xdr:to>
      <xdr:col>19</xdr:col>
      <xdr:colOff>133350</xdr:colOff>
      <xdr:row>82</xdr:row>
      <xdr:rowOff>23857</xdr:rowOff>
    </xdr:to>
    <xdr:cxnSp macro="">
      <xdr:nvCxnSpPr>
        <xdr:cNvPr id="199" name="直線コネクタ 198">
          <a:extLst>
            <a:ext uri="{FF2B5EF4-FFF2-40B4-BE49-F238E27FC236}">
              <a16:creationId xmlns:a16="http://schemas.microsoft.com/office/drawing/2014/main" id="{40735465-38BB-44F0-B3B4-5955DF54EC1F}"/>
            </a:ext>
          </a:extLst>
        </xdr:cNvPr>
        <xdr:cNvCxnSpPr/>
      </xdr:nvCxnSpPr>
      <xdr:spPr>
        <a:xfrm>
          <a:off x="3225800" y="14036830"/>
          <a:ext cx="889000" cy="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18E12D90-F3AE-40F2-ABEB-E92F0E450A44}"/>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7625A39-9E39-4913-B58C-E81AFA04D19D}"/>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131449</xdr:rowOff>
    </xdr:from>
    <xdr:to>
      <xdr:col>15</xdr:col>
      <xdr:colOff>82550</xdr:colOff>
      <xdr:row>81</xdr:row>
      <xdr:rowOff>149380</xdr:rowOff>
    </xdr:to>
    <xdr:cxnSp macro="">
      <xdr:nvCxnSpPr>
        <xdr:cNvPr id="202" name="直線コネクタ 201">
          <a:extLst>
            <a:ext uri="{FF2B5EF4-FFF2-40B4-BE49-F238E27FC236}">
              <a16:creationId xmlns:a16="http://schemas.microsoft.com/office/drawing/2014/main" id="{1234512E-F8B2-4B3A-B7DF-80F54DE87331}"/>
            </a:ext>
          </a:extLst>
        </xdr:cNvPr>
        <xdr:cNvCxnSpPr/>
      </xdr:nvCxnSpPr>
      <xdr:spPr>
        <a:xfrm>
          <a:off x="2336800" y="14018899"/>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A1D30FE5-4F4A-4F6F-967C-7B2E855B812B}"/>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4F90D804-0ED8-47FE-A4AA-F2AA97E436CC}"/>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128271</xdr:rowOff>
    </xdr:from>
    <xdr:to>
      <xdr:col>11</xdr:col>
      <xdr:colOff>31750</xdr:colOff>
      <xdr:row>81</xdr:row>
      <xdr:rowOff>131449</xdr:rowOff>
    </xdr:to>
    <xdr:cxnSp macro="">
      <xdr:nvCxnSpPr>
        <xdr:cNvPr id="205" name="直線コネクタ 204">
          <a:extLst>
            <a:ext uri="{FF2B5EF4-FFF2-40B4-BE49-F238E27FC236}">
              <a16:creationId xmlns:a16="http://schemas.microsoft.com/office/drawing/2014/main" id="{BF3C91E2-3965-4178-AE6C-44C26ED19E32}"/>
            </a:ext>
          </a:extLst>
        </xdr:cNvPr>
        <xdr:cNvCxnSpPr/>
      </xdr:nvCxnSpPr>
      <xdr:spPr>
        <a:xfrm>
          <a:off x="1447800" y="14015721"/>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C23EE264-6303-44C9-9EFC-08797B05EAE2}"/>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A5A92D3E-A57B-41F1-9EEA-98302FD19C36}"/>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D548D7F6-CB40-4F79-AAD7-F0B1D394F16D}"/>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6A4BFA40-B5BC-4F36-9229-3DC5834F3DF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9462E24-72C9-415A-A596-A34CC05A2AD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85166FF-6972-4347-93DC-C353CAF2FF4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EB3D3AC-085A-49C7-A773-DC17E519163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CBE4F23-23C3-4CAE-B6F2-35485857A5C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94AA271-7B0B-4DDF-B695-03874D5A6E0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144315</xdr:rowOff>
    </xdr:from>
    <xdr:to>
      <xdr:col>23</xdr:col>
      <xdr:colOff>184150</xdr:colOff>
      <xdr:row>82</xdr:row>
      <xdr:rowOff>74465</xdr:rowOff>
    </xdr:to>
    <xdr:sp macro="" textlink="">
      <xdr:nvSpPr>
        <xdr:cNvPr id="215" name="楕円 214">
          <a:extLst>
            <a:ext uri="{FF2B5EF4-FFF2-40B4-BE49-F238E27FC236}">
              <a16:creationId xmlns:a16="http://schemas.microsoft.com/office/drawing/2014/main" id="{3E63E885-8AF7-42CE-A642-4CC5A3602A46}"/>
            </a:ext>
          </a:extLst>
        </xdr:cNvPr>
        <xdr:cNvSpPr/>
      </xdr:nvSpPr>
      <xdr:spPr>
        <a:xfrm>
          <a:off x="4902200" y="14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160842</xdr:rowOff>
    </xdr:from>
    <xdr:ext cx="762000" cy="259045"/>
    <xdr:sp macro="" textlink="">
      <xdr:nvSpPr>
        <xdr:cNvPr id="216" name="人件費・物件費等の状況該当値テキスト">
          <a:extLst>
            <a:ext uri="{FF2B5EF4-FFF2-40B4-BE49-F238E27FC236}">
              <a16:creationId xmlns:a16="http://schemas.microsoft.com/office/drawing/2014/main" id="{245055C9-F70A-41BC-B13F-E52D097B50F8}"/>
            </a:ext>
          </a:extLst>
        </xdr:cNvPr>
        <xdr:cNvSpPr txBox="1"/>
      </xdr:nvSpPr>
      <xdr:spPr>
        <a:xfrm>
          <a:off x="5041900" y="1387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144507</xdr:rowOff>
    </xdr:from>
    <xdr:to>
      <xdr:col>19</xdr:col>
      <xdr:colOff>184150</xdr:colOff>
      <xdr:row>82</xdr:row>
      <xdr:rowOff>74657</xdr:rowOff>
    </xdr:to>
    <xdr:sp macro="" textlink="">
      <xdr:nvSpPr>
        <xdr:cNvPr id="217" name="楕円 216">
          <a:extLst>
            <a:ext uri="{FF2B5EF4-FFF2-40B4-BE49-F238E27FC236}">
              <a16:creationId xmlns:a16="http://schemas.microsoft.com/office/drawing/2014/main" id="{429133D6-8595-407F-950E-E693C64125FF}"/>
            </a:ext>
          </a:extLst>
        </xdr:cNvPr>
        <xdr:cNvSpPr/>
      </xdr:nvSpPr>
      <xdr:spPr>
        <a:xfrm>
          <a:off x="4064000" y="140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84834</xdr:rowOff>
    </xdr:from>
    <xdr:ext cx="736600" cy="259045"/>
    <xdr:sp macro="" textlink="">
      <xdr:nvSpPr>
        <xdr:cNvPr id="218" name="テキスト ボックス 217">
          <a:extLst>
            <a:ext uri="{FF2B5EF4-FFF2-40B4-BE49-F238E27FC236}">
              <a16:creationId xmlns:a16="http://schemas.microsoft.com/office/drawing/2014/main" id="{FA73E82E-2368-4956-B07F-2D9CCC547D2F}"/>
            </a:ext>
          </a:extLst>
        </xdr:cNvPr>
        <xdr:cNvSpPr txBox="1"/>
      </xdr:nvSpPr>
      <xdr:spPr>
        <a:xfrm>
          <a:off x="3733800" y="138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98580</xdr:rowOff>
    </xdr:from>
    <xdr:to>
      <xdr:col>15</xdr:col>
      <xdr:colOff>133350</xdr:colOff>
      <xdr:row>82</xdr:row>
      <xdr:rowOff>28730</xdr:rowOff>
    </xdr:to>
    <xdr:sp macro="" textlink="">
      <xdr:nvSpPr>
        <xdr:cNvPr id="219" name="楕円 218">
          <a:extLst>
            <a:ext uri="{FF2B5EF4-FFF2-40B4-BE49-F238E27FC236}">
              <a16:creationId xmlns:a16="http://schemas.microsoft.com/office/drawing/2014/main" id="{F1B16D93-5EE2-419C-9093-26F08DABE364}"/>
            </a:ext>
          </a:extLst>
        </xdr:cNvPr>
        <xdr:cNvSpPr/>
      </xdr:nvSpPr>
      <xdr:spPr>
        <a:xfrm>
          <a:off x="3175000" y="139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38907</xdr:rowOff>
    </xdr:from>
    <xdr:ext cx="762000" cy="259045"/>
    <xdr:sp macro="" textlink="">
      <xdr:nvSpPr>
        <xdr:cNvPr id="220" name="テキスト ボックス 219">
          <a:extLst>
            <a:ext uri="{FF2B5EF4-FFF2-40B4-BE49-F238E27FC236}">
              <a16:creationId xmlns:a16="http://schemas.microsoft.com/office/drawing/2014/main" id="{CA6CC05C-8669-402D-9B7E-D9F6FA2A512D}"/>
            </a:ext>
          </a:extLst>
        </xdr:cNvPr>
        <xdr:cNvSpPr txBox="1"/>
      </xdr:nvSpPr>
      <xdr:spPr>
        <a:xfrm>
          <a:off x="2844800" y="137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80649</xdr:rowOff>
    </xdr:from>
    <xdr:to>
      <xdr:col>11</xdr:col>
      <xdr:colOff>82550</xdr:colOff>
      <xdr:row>82</xdr:row>
      <xdr:rowOff>10799</xdr:rowOff>
    </xdr:to>
    <xdr:sp macro="" textlink="">
      <xdr:nvSpPr>
        <xdr:cNvPr id="221" name="楕円 220">
          <a:extLst>
            <a:ext uri="{FF2B5EF4-FFF2-40B4-BE49-F238E27FC236}">
              <a16:creationId xmlns:a16="http://schemas.microsoft.com/office/drawing/2014/main" id="{89C40E8B-5565-4657-8CA4-C496B64ECAC9}"/>
            </a:ext>
          </a:extLst>
        </xdr:cNvPr>
        <xdr:cNvSpPr/>
      </xdr:nvSpPr>
      <xdr:spPr>
        <a:xfrm>
          <a:off x="2286000" y="1396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20976</xdr:rowOff>
    </xdr:from>
    <xdr:ext cx="762000" cy="259045"/>
    <xdr:sp macro="" textlink="">
      <xdr:nvSpPr>
        <xdr:cNvPr id="222" name="テキスト ボックス 221">
          <a:extLst>
            <a:ext uri="{FF2B5EF4-FFF2-40B4-BE49-F238E27FC236}">
              <a16:creationId xmlns:a16="http://schemas.microsoft.com/office/drawing/2014/main" id="{6D40A929-C35D-47D9-A6D1-05CC3D4D39B2}"/>
            </a:ext>
          </a:extLst>
        </xdr:cNvPr>
        <xdr:cNvSpPr txBox="1"/>
      </xdr:nvSpPr>
      <xdr:spPr>
        <a:xfrm>
          <a:off x="1955800" y="1373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77471</xdr:rowOff>
    </xdr:from>
    <xdr:to>
      <xdr:col>7</xdr:col>
      <xdr:colOff>31750</xdr:colOff>
      <xdr:row>82</xdr:row>
      <xdr:rowOff>7621</xdr:rowOff>
    </xdr:to>
    <xdr:sp macro="" textlink="">
      <xdr:nvSpPr>
        <xdr:cNvPr id="223" name="楕円 222">
          <a:extLst>
            <a:ext uri="{FF2B5EF4-FFF2-40B4-BE49-F238E27FC236}">
              <a16:creationId xmlns:a16="http://schemas.microsoft.com/office/drawing/2014/main" id="{C70E15D9-411E-4C42-8B1B-1EED777C1B33}"/>
            </a:ext>
          </a:extLst>
        </xdr:cNvPr>
        <xdr:cNvSpPr/>
      </xdr:nvSpPr>
      <xdr:spPr>
        <a:xfrm>
          <a:off x="1397000" y="139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17798</xdr:rowOff>
    </xdr:from>
    <xdr:ext cx="762000" cy="259045"/>
    <xdr:sp macro="" textlink="">
      <xdr:nvSpPr>
        <xdr:cNvPr id="224" name="テキスト ボックス 223">
          <a:extLst>
            <a:ext uri="{FF2B5EF4-FFF2-40B4-BE49-F238E27FC236}">
              <a16:creationId xmlns:a16="http://schemas.microsoft.com/office/drawing/2014/main" id="{7BA57982-5B83-4279-884D-B02E3F17C897}"/>
            </a:ext>
          </a:extLst>
        </xdr:cNvPr>
        <xdr:cNvSpPr txBox="1"/>
      </xdr:nvSpPr>
      <xdr:spPr>
        <a:xfrm>
          <a:off x="1066800" y="13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C0288620-552E-4E7C-8420-0C0DE4F6998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8139241-104E-4591-B8CD-5DD9E8CE356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EEE324CE-C1DC-4655-97F9-538BD49609A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7980416-D3E6-4456-B2E6-0017B128352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E2D7893C-17AA-4499-A0DC-82CB993AA39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2AA0119E-5F13-46E6-B420-2084AB03CC8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9C93F595-CDBD-46E2-B5FB-C52C72E352C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D49AAA31-1111-4E5C-A006-1263D8A63C3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C59B32D5-F30C-4919-8924-F30EC3E756A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A209DD4-BEA3-46BE-9664-39E8C04F054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9CA8DC8B-3799-45FC-AE6F-CED37020462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43F20EC2-547F-4AA7-A7FB-2F03328CE8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3D3C845F-E65C-4D2D-8A51-C0F2194890F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ラスパイレス指数については、類似団体の平均値を大きく下回る</a:t>
          </a:r>
          <a:r>
            <a:rPr kumimoji="1" lang="en-US" altLang="ja-JP" sz="1150">
              <a:latin typeface="ＭＳ Ｐゴシック" panose="020B0600070205080204" pitchFamily="50" charset="-128"/>
              <a:ea typeface="ＭＳ Ｐゴシック" panose="020B0600070205080204" pitchFamily="50" charset="-128"/>
            </a:rPr>
            <a:t>95.1</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全国市平均を下回る値で推移していることから、職員構成の改善も検討する中で現在の水準を基準に、職員給与が市の財政を逼迫させることのないよう職員給与の適正化に努める。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F6C218B-8308-42BE-99C3-5C10B79FDAC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B2BE693-5B6B-4634-B285-6E2C94FB649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CB4CEE1A-BFE9-4628-996E-F90774C0089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7DE67E8B-557A-4B9D-9DE0-D63794064E1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914AB3F-6E57-4750-80AA-2D0980C7993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EB405246-AE6A-49EA-8EE9-640328C6BFF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37CA3396-108F-4582-AC41-64817960EB5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DD39C7F-76DF-4A2E-B3EB-9BF4F4A6315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12DB5B3B-3F0E-4917-B204-D4D79EF91B0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4C180D8-1539-41B7-A435-EB309578F81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FD67C01-B456-4DD5-A67D-B145C29D392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45DDCEAE-278E-42CA-9ED7-DDDCCDE2A22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95220A2F-BEEE-4B6B-A185-8A1B2E561C8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7C78343-EA29-4274-94DC-AD84CAD3279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198267A-8A96-40D4-BB1A-51642FED0DE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5510930E-9D36-4366-B70B-E3210B19874B}"/>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47F6E1C5-09A3-49D6-A2B7-291CAE9CA3DF}"/>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8CBD881B-AA3D-42EC-A3F9-5EC90337B18F}"/>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42380A4D-6432-43D9-8721-60561735766A}"/>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289CCE9D-DC08-4FFD-AE14-D05608C605BC}"/>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149578</xdr:rowOff>
    </xdr:to>
    <xdr:cxnSp macro="">
      <xdr:nvCxnSpPr>
        <xdr:cNvPr id="258" name="直線コネクタ 257">
          <a:extLst>
            <a:ext uri="{FF2B5EF4-FFF2-40B4-BE49-F238E27FC236}">
              <a16:creationId xmlns:a16="http://schemas.microsoft.com/office/drawing/2014/main" id="{3A00A25B-CA77-4590-926D-74CE809E7AD7}"/>
            </a:ext>
          </a:extLst>
        </xdr:cNvPr>
        <xdr:cNvCxnSpPr/>
      </xdr:nvCxnSpPr>
      <xdr:spPr>
        <a:xfrm flipV="1">
          <a:off x="16179800" y="144843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84D768E4-76E2-4241-AD31-3923AF9A714B}"/>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B45BCA7D-D4DA-404D-B6FA-D56FF1DA0851}"/>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149578</xdr:rowOff>
    </xdr:to>
    <xdr:cxnSp macro="">
      <xdr:nvCxnSpPr>
        <xdr:cNvPr id="261" name="直線コネクタ 260">
          <a:extLst>
            <a:ext uri="{FF2B5EF4-FFF2-40B4-BE49-F238E27FC236}">
              <a16:creationId xmlns:a16="http://schemas.microsoft.com/office/drawing/2014/main" id="{0A1F4308-30CD-459B-B729-4BD7578ADEAA}"/>
            </a:ext>
          </a:extLst>
        </xdr:cNvPr>
        <xdr:cNvCxnSpPr/>
      </xdr:nvCxnSpPr>
      <xdr:spPr>
        <a:xfrm>
          <a:off x="15290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F18A8A1A-B353-4067-885A-670A9EC3578F}"/>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66EF4351-668F-4946-A4D4-872EF8CC1EB1}"/>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122766</xdr:rowOff>
    </xdr:to>
    <xdr:cxnSp macro="">
      <xdr:nvCxnSpPr>
        <xdr:cNvPr id="264" name="直線コネクタ 263">
          <a:extLst>
            <a:ext uri="{FF2B5EF4-FFF2-40B4-BE49-F238E27FC236}">
              <a16:creationId xmlns:a16="http://schemas.microsoft.com/office/drawing/2014/main" id="{15AFEA55-8CD6-4580-9C09-E29422F9DF33}"/>
            </a:ext>
          </a:extLst>
        </xdr:cNvPr>
        <xdr:cNvCxnSpPr/>
      </xdr:nvCxnSpPr>
      <xdr:spPr>
        <a:xfrm>
          <a:off x="14401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96F09415-AC16-49FE-9FAF-5A7E815FC65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1E8AB843-5A95-41C4-AAA9-C8D89FA6D3EF}"/>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95955</xdr:rowOff>
    </xdr:to>
    <xdr:cxnSp macro="">
      <xdr:nvCxnSpPr>
        <xdr:cNvPr id="267" name="直線コネクタ 266">
          <a:extLst>
            <a:ext uri="{FF2B5EF4-FFF2-40B4-BE49-F238E27FC236}">
              <a16:creationId xmlns:a16="http://schemas.microsoft.com/office/drawing/2014/main" id="{A48B8F51-260B-4C85-812B-3A32789EB03E}"/>
            </a:ext>
          </a:extLst>
        </xdr:cNvPr>
        <xdr:cNvCxnSpPr/>
      </xdr:nvCxnSpPr>
      <xdr:spPr>
        <a:xfrm>
          <a:off x="13512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CCB36410-A430-4A49-8798-909ACC8848C5}"/>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142D5FCC-940C-48D6-9D6A-387EE2116D7F}"/>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108FE559-CE5F-4470-80D1-DEE5AA1DF8E5}"/>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3852E713-129C-4664-A2EA-023C5834B6E3}"/>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D45F123-88DF-4816-B910-77F19F676E7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4DD96A6-C7BA-4A3E-A338-205E8049941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3BB937C-4B0B-475C-9E79-1F736B1C7BD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BF878B8-DC3A-40E9-9F8C-0E776162BE8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C6768D0-7D6F-44DB-BF8B-F21047419CE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7" name="楕円 276">
          <a:extLst>
            <a:ext uri="{FF2B5EF4-FFF2-40B4-BE49-F238E27FC236}">
              <a16:creationId xmlns:a16="http://schemas.microsoft.com/office/drawing/2014/main" id="{DA788D78-B505-4C2F-804D-F9F91B659D6E}"/>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8" name="給与水準   （国との比較）該当値テキスト">
          <a:extLst>
            <a:ext uri="{FF2B5EF4-FFF2-40B4-BE49-F238E27FC236}">
              <a16:creationId xmlns:a16="http://schemas.microsoft.com/office/drawing/2014/main" id="{66657213-AEBD-4EEC-A3F8-8CC35FBEC1AD}"/>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9" name="楕円 278">
          <a:extLst>
            <a:ext uri="{FF2B5EF4-FFF2-40B4-BE49-F238E27FC236}">
              <a16:creationId xmlns:a16="http://schemas.microsoft.com/office/drawing/2014/main" id="{309E749F-0DA3-4BC2-AB3B-B0BBCAA5D73E}"/>
            </a:ext>
          </a:extLst>
        </xdr:cNvPr>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80" name="テキスト ボックス 279">
          <a:extLst>
            <a:ext uri="{FF2B5EF4-FFF2-40B4-BE49-F238E27FC236}">
              <a16:creationId xmlns:a16="http://schemas.microsoft.com/office/drawing/2014/main" id="{3F844076-FC48-4612-ABC4-DF17926A5DF6}"/>
            </a:ext>
          </a:extLst>
        </xdr:cNvPr>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a:extLst>
            <a:ext uri="{FF2B5EF4-FFF2-40B4-BE49-F238E27FC236}">
              <a16:creationId xmlns:a16="http://schemas.microsoft.com/office/drawing/2014/main" id="{17EE51E4-D82E-4D1C-827A-5A0C9BE173F8}"/>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a:extLst>
            <a:ext uri="{FF2B5EF4-FFF2-40B4-BE49-F238E27FC236}">
              <a16:creationId xmlns:a16="http://schemas.microsoft.com/office/drawing/2014/main" id="{288EBE47-A3CF-434F-B1C1-0D7FC7B6A61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3" name="楕円 282">
          <a:extLst>
            <a:ext uri="{FF2B5EF4-FFF2-40B4-BE49-F238E27FC236}">
              <a16:creationId xmlns:a16="http://schemas.microsoft.com/office/drawing/2014/main" id="{9FEAB9FB-AB4C-4B62-BE87-7138D495DFB1}"/>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4" name="テキスト ボックス 283">
          <a:extLst>
            <a:ext uri="{FF2B5EF4-FFF2-40B4-BE49-F238E27FC236}">
              <a16:creationId xmlns:a16="http://schemas.microsoft.com/office/drawing/2014/main" id="{9F8DA813-B7DA-46EC-B53F-81162A037D33}"/>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5" name="楕円 284">
          <a:extLst>
            <a:ext uri="{FF2B5EF4-FFF2-40B4-BE49-F238E27FC236}">
              <a16:creationId xmlns:a16="http://schemas.microsoft.com/office/drawing/2014/main" id="{42758D70-2761-4385-9F80-6EB8E5F8FA52}"/>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6" name="テキスト ボックス 285">
          <a:extLst>
            <a:ext uri="{FF2B5EF4-FFF2-40B4-BE49-F238E27FC236}">
              <a16:creationId xmlns:a16="http://schemas.microsoft.com/office/drawing/2014/main" id="{6ACEB795-7504-41C6-94FE-725B6EA3E587}"/>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6808E17-5C02-4B02-9DC0-5F68BEE7BC6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1EBD9D7-8B31-4E8C-8759-76881D801BC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A1C2905-DA8C-4AE1-BA44-51D9136D9ED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66EF2F9-8433-4A90-AEC7-5C4AC5D3134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8FC2392-222A-4D73-B5E8-5C9473211AD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48EB4FD1-B5B1-4C36-8CAC-70AC7AB65B0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22A0C6B-05EF-41ED-B0A1-BFBB0DBA83A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916CE0E-A016-4234-B2E3-5FD44CA77B4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E49E4AB3-82DE-4309-91BB-404AEAD9B4B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4B0C0C7D-726B-4F26-AA1C-BCF84F51A7A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6C18BD6D-3E9E-4E7D-96B8-0DACA71D3C7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4151136-DF48-4C3C-A76A-BC057518986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6F084CC-BA52-4016-ABBA-C3FD246230D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類似団体の平均値を下回る</a:t>
          </a:r>
          <a:r>
            <a:rPr kumimoji="1" lang="en-US" altLang="ja-JP" sz="1150">
              <a:latin typeface="ＭＳ Ｐゴシック" panose="020B0600070205080204" pitchFamily="50" charset="-128"/>
              <a:ea typeface="ＭＳ Ｐゴシック" panose="020B0600070205080204" pitchFamily="50" charset="-128"/>
            </a:rPr>
            <a:t>9.66</a:t>
          </a:r>
          <a:r>
            <a:rPr kumimoji="1" lang="ja-JP" altLang="en-US" sz="1150">
              <a:latin typeface="ＭＳ Ｐゴシック" panose="020B0600070205080204" pitchFamily="50" charset="-128"/>
              <a:ea typeface="ＭＳ Ｐゴシック" panose="020B0600070205080204" pitchFamily="50" charset="-128"/>
            </a:rPr>
            <a:t>人となり、前年度と比較し横ばいで推移している。</a:t>
          </a:r>
        </a:p>
        <a:p>
          <a:r>
            <a:rPr kumimoji="1" lang="ja-JP" altLang="en-US" sz="1150">
              <a:latin typeface="ＭＳ Ｐゴシック" panose="020B0600070205080204" pitchFamily="50" charset="-128"/>
              <a:ea typeface="ＭＳ Ｐゴシック" panose="020B0600070205080204" pitchFamily="50" charset="-128"/>
            </a:rPr>
            <a:t>　市では、平成</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年度に作成した集中改革プランに基づき、退職者不補充や早期退職者奨励制度の活用など定員適正化に努め、令和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年度までに</a:t>
          </a:r>
          <a:r>
            <a:rPr kumimoji="1" lang="en-US" altLang="ja-JP" sz="1150">
              <a:latin typeface="ＭＳ Ｐゴシック" panose="020B0600070205080204" pitchFamily="50" charset="-128"/>
              <a:ea typeface="ＭＳ Ｐゴシック" panose="020B0600070205080204" pitchFamily="50" charset="-128"/>
            </a:rPr>
            <a:t>83</a:t>
          </a:r>
          <a:r>
            <a:rPr kumimoji="1" lang="ja-JP" altLang="en-US" sz="1150">
              <a:latin typeface="ＭＳ Ｐゴシック" panose="020B0600070205080204" pitchFamily="50" charset="-128"/>
              <a:ea typeface="ＭＳ Ｐゴシック" panose="020B0600070205080204" pitchFamily="50" charset="-128"/>
            </a:rPr>
            <a:t>人を減員してきた。また、令和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年度には、令和</a:t>
          </a:r>
          <a:r>
            <a:rPr kumimoji="1" lang="en-US" altLang="ja-JP" sz="1150">
              <a:latin typeface="ＭＳ Ｐゴシック" panose="020B0600070205080204" pitchFamily="50" charset="-128"/>
              <a:ea typeface="ＭＳ Ｐゴシック" panose="020B0600070205080204" pitchFamily="50" charset="-128"/>
            </a:rPr>
            <a:t>9</a:t>
          </a:r>
          <a:r>
            <a:rPr kumimoji="1" lang="ja-JP" altLang="en-US" sz="1150">
              <a:latin typeface="ＭＳ Ｐゴシック" panose="020B0600070205080204" pitchFamily="50" charset="-128"/>
              <a:ea typeface="ＭＳ Ｐゴシック" panose="020B0600070205080204" pitchFamily="50" charset="-128"/>
            </a:rPr>
            <a:t>年度までを計画期間とする定員適正化計画を策定したところである。</a:t>
          </a:r>
        </a:p>
        <a:p>
          <a:r>
            <a:rPr kumimoji="1" lang="ja-JP" altLang="en-US" sz="1150">
              <a:latin typeface="ＭＳ Ｐゴシック" panose="020B0600070205080204" pitchFamily="50" charset="-128"/>
              <a:ea typeface="ＭＳ Ｐゴシック" panose="020B0600070205080204" pitchFamily="50" charset="-128"/>
            </a:rPr>
            <a:t>　今後も多様化する住民ニーズに的確に対応できる組織体制を維持しつつ、新行財政改革大綱や定員適正化計画に基づく適正な定員管理に努める。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BEC2F00-0F90-41AF-BB52-CED1E0B76FA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5AEEB9A-6535-4E11-A841-12983264630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3D95F76-ED2E-4965-9B4A-6F8DE44F594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7637AB2A-89C3-4BE1-8D62-C5D0A0C5C55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AB88767B-31EF-4E13-BEBA-3875A89A464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55D0B9DA-CA47-4320-B3D7-2D246C59945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7C19A14F-D6BE-4D23-8FD6-E7E992D4482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D9470017-506F-40DA-8FD5-35BA24701CE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5BB340AE-753F-443C-BDDD-A8C61F4F4E7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5AEF4D5C-4939-41E3-B93A-A51544F2462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3FE5727F-B7F4-4C86-B22A-A454966A0FD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D11558EB-4470-4B93-9915-8C202BC5DEF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2F9643D0-A146-4C62-B0E5-0A3C8566402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FE445D91-348E-4DF4-A419-FDB63E1628D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FD34F730-6F30-4AEC-BC79-7E1A61609DB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0B51BC2-E649-419F-9297-40455C60315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A29E23A6-166B-4E3E-9EB3-45008AE863B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8CA8748-9401-42D8-9ACD-76DAEB09E01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1B2A8083-D69B-461C-B2F8-C065FDB3045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900F9470-AB9E-4BF9-9C88-4AFF8F3233E9}"/>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109B1C30-8A8D-4BF9-951F-1E01B7BD189E}"/>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DB5FAFE9-49EA-4D5D-9C27-A3BE25ABDCAC}"/>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3050105A-7CC0-4CAC-8AE9-9C0B77A229B5}"/>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66766</xdr:rowOff>
    </xdr:to>
    <xdr:cxnSp macro="">
      <xdr:nvCxnSpPr>
        <xdr:cNvPr id="323" name="直線コネクタ 322">
          <a:extLst>
            <a:ext uri="{FF2B5EF4-FFF2-40B4-BE49-F238E27FC236}">
              <a16:creationId xmlns:a16="http://schemas.microsoft.com/office/drawing/2014/main" id="{D99E3B79-A167-4A78-A72F-8BD533063CB9}"/>
            </a:ext>
          </a:extLst>
        </xdr:cNvPr>
        <xdr:cNvCxnSpPr/>
      </xdr:nvCxnSpPr>
      <xdr:spPr>
        <a:xfrm>
          <a:off x="16179800" y="10353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57BD43D6-16CE-4611-976A-498C3F74D9FA}"/>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60D330C9-4D26-4394-BFDE-0CDBD8892573}"/>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66766</xdr:rowOff>
    </xdr:to>
    <xdr:cxnSp macro="">
      <xdr:nvCxnSpPr>
        <xdr:cNvPr id="326" name="直線コネクタ 325">
          <a:extLst>
            <a:ext uri="{FF2B5EF4-FFF2-40B4-BE49-F238E27FC236}">
              <a16:creationId xmlns:a16="http://schemas.microsoft.com/office/drawing/2014/main" id="{F3BF8F9B-241A-4B38-BD6E-C59DB21F617D}"/>
            </a:ext>
          </a:extLst>
        </xdr:cNvPr>
        <xdr:cNvCxnSpPr/>
      </xdr:nvCxnSpPr>
      <xdr:spPr>
        <a:xfrm>
          <a:off x="15290800" y="1034112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F1C49822-EA2F-4DE4-938D-5294C144EC68}"/>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4D92D8CB-F4B3-4686-922D-F821948F74D2}"/>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56424</xdr:rowOff>
    </xdr:to>
    <xdr:cxnSp macro="">
      <xdr:nvCxnSpPr>
        <xdr:cNvPr id="329" name="直線コネクタ 328">
          <a:extLst>
            <a:ext uri="{FF2B5EF4-FFF2-40B4-BE49-F238E27FC236}">
              <a16:creationId xmlns:a16="http://schemas.microsoft.com/office/drawing/2014/main" id="{52AD4CB3-A985-4770-A620-9BBB5C560652}"/>
            </a:ext>
          </a:extLst>
        </xdr:cNvPr>
        <xdr:cNvCxnSpPr/>
      </xdr:nvCxnSpPr>
      <xdr:spPr>
        <a:xfrm flipV="1">
          <a:off x="14401800" y="103411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422F89CC-6B3C-4401-82C3-5ABD085D3248}"/>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58104FD1-3BE4-4395-ACCB-8F713DA09FDA}"/>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41487</xdr:rowOff>
    </xdr:from>
    <xdr:to>
      <xdr:col>68</xdr:col>
      <xdr:colOff>152400</xdr:colOff>
      <xdr:row>60</xdr:row>
      <xdr:rowOff>56424</xdr:rowOff>
    </xdr:to>
    <xdr:cxnSp macro="">
      <xdr:nvCxnSpPr>
        <xdr:cNvPr id="332" name="直線コネクタ 331">
          <a:extLst>
            <a:ext uri="{FF2B5EF4-FFF2-40B4-BE49-F238E27FC236}">
              <a16:creationId xmlns:a16="http://schemas.microsoft.com/office/drawing/2014/main" id="{38ED119B-DA60-46DF-9ECF-330045B3E451}"/>
            </a:ext>
          </a:extLst>
        </xdr:cNvPr>
        <xdr:cNvCxnSpPr/>
      </xdr:nvCxnSpPr>
      <xdr:spPr>
        <a:xfrm>
          <a:off x="13512800" y="10328487"/>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CF7517F8-449E-4313-9C0F-D8994308CD1F}"/>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DDB07F06-A149-4B73-9EA3-D0267F1DADB5}"/>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71FBCDBB-CA56-41E7-8BF8-54F0FA888ABF}"/>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BD145BE1-48D4-4356-8B46-348FE5FD97BB}"/>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14EB896-8AD8-4BF9-A0B9-11389E29B9B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5858D28-BDB9-4882-9AA9-1972EB87263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5B57EC6-05C4-44CA-A0F8-A738436F064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775F692-E268-411C-A6E3-9FD8D1488B0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3A2DAED-A8A5-4B85-8DFF-12BA3E191CC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42" name="楕円 341">
          <a:extLst>
            <a:ext uri="{FF2B5EF4-FFF2-40B4-BE49-F238E27FC236}">
              <a16:creationId xmlns:a16="http://schemas.microsoft.com/office/drawing/2014/main" id="{DF211EF9-AC02-4E08-8B66-304FB7701B5A}"/>
            </a:ext>
          </a:extLst>
        </xdr:cNvPr>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3" name="定員管理の状況該当値テキスト">
          <a:extLst>
            <a:ext uri="{FF2B5EF4-FFF2-40B4-BE49-F238E27FC236}">
              <a16:creationId xmlns:a16="http://schemas.microsoft.com/office/drawing/2014/main" id="{1312D238-EDC6-49C2-BA86-F0EE9AD9701A}"/>
            </a:ext>
          </a:extLst>
        </xdr:cNvPr>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4" name="楕円 343">
          <a:extLst>
            <a:ext uri="{FF2B5EF4-FFF2-40B4-BE49-F238E27FC236}">
              <a16:creationId xmlns:a16="http://schemas.microsoft.com/office/drawing/2014/main" id="{144F7621-B741-471F-A2DA-A10E8C69EFD3}"/>
            </a:ext>
          </a:extLst>
        </xdr:cNvPr>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5" name="テキスト ボックス 344">
          <a:extLst>
            <a:ext uri="{FF2B5EF4-FFF2-40B4-BE49-F238E27FC236}">
              <a16:creationId xmlns:a16="http://schemas.microsoft.com/office/drawing/2014/main" id="{E7BA821E-2618-47D9-824A-A6E26F83B4A8}"/>
            </a:ext>
          </a:extLst>
        </xdr:cNvPr>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6" name="楕円 345">
          <a:extLst>
            <a:ext uri="{FF2B5EF4-FFF2-40B4-BE49-F238E27FC236}">
              <a16:creationId xmlns:a16="http://schemas.microsoft.com/office/drawing/2014/main" id="{96D77E11-C186-4687-8BE4-74C1890AFA9A}"/>
            </a:ext>
          </a:extLst>
        </xdr:cNvPr>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7" name="テキスト ボックス 346">
          <a:extLst>
            <a:ext uri="{FF2B5EF4-FFF2-40B4-BE49-F238E27FC236}">
              <a16:creationId xmlns:a16="http://schemas.microsoft.com/office/drawing/2014/main" id="{B98A4796-4ECB-4AED-A704-851E6C4EDB79}"/>
            </a:ext>
          </a:extLst>
        </xdr:cNvPr>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48" name="楕円 347">
          <a:extLst>
            <a:ext uri="{FF2B5EF4-FFF2-40B4-BE49-F238E27FC236}">
              <a16:creationId xmlns:a16="http://schemas.microsoft.com/office/drawing/2014/main" id="{5155B2C9-83ED-432B-B823-A45EBE044C04}"/>
            </a:ext>
          </a:extLst>
        </xdr:cNvPr>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49" name="テキスト ボックス 348">
          <a:extLst>
            <a:ext uri="{FF2B5EF4-FFF2-40B4-BE49-F238E27FC236}">
              <a16:creationId xmlns:a16="http://schemas.microsoft.com/office/drawing/2014/main" id="{F1BBED1D-7678-41B1-B2EA-F4969C6955E9}"/>
            </a:ext>
          </a:extLst>
        </xdr:cNvPr>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50" name="楕円 349">
          <a:extLst>
            <a:ext uri="{FF2B5EF4-FFF2-40B4-BE49-F238E27FC236}">
              <a16:creationId xmlns:a16="http://schemas.microsoft.com/office/drawing/2014/main" id="{162AF9E2-08B1-4C38-9BEC-15B1C11CDFA1}"/>
            </a:ext>
          </a:extLst>
        </xdr:cNvPr>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51" name="テキスト ボックス 350">
          <a:extLst>
            <a:ext uri="{FF2B5EF4-FFF2-40B4-BE49-F238E27FC236}">
              <a16:creationId xmlns:a16="http://schemas.microsoft.com/office/drawing/2014/main" id="{35BDD5C7-CA01-4F1E-9C6C-F98E6BE6145D}"/>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3BD56766-2A51-4CAB-B32A-C8017B50EC7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9DDA793-2CB6-4B8F-B23A-861FF3DA880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9D49800A-42F0-4798-951E-7BAE423E82C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371B6F44-4FC3-49B8-AAF4-A1ED75F6491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5B013064-F093-467D-9871-D29D7BD414D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5037F0D2-E323-4C72-B047-71CAA52EDE8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EE70A3F7-4FA5-45F3-A3B6-BD08176D1D5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97F3D7EA-9837-4B47-8413-5428A974979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113301D5-E64C-4EB4-A5CC-37AE2860876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C795AF6C-CEFA-4575-A590-16EC17FD178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B6DC1419-35EF-4AB8-93F1-2A4AB859B03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9F200A2A-3914-4B9F-8F6D-B6239BAAAA6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E5F15C69-2B21-479E-8DCC-54CDAAA4D7A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前年度から</a:t>
          </a:r>
          <a:r>
            <a:rPr kumimoji="1" lang="en-US" altLang="ja-JP" sz="1150">
              <a:latin typeface="ＭＳ Ｐゴシック" panose="020B0600070205080204" pitchFamily="50" charset="-128"/>
              <a:ea typeface="ＭＳ Ｐゴシック" panose="020B0600070205080204" pitchFamily="50" charset="-128"/>
            </a:rPr>
            <a:t>0.7</a:t>
          </a:r>
          <a:r>
            <a:rPr kumimoji="1" lang="ja-JP" altLang="en-US" sz="1150">
              <a:latin typeface="ＭＳ Ｐゴシック" panose="020B0600070205080204" pitchFamily="50" charset="-128"/>
              <a:ea typeface="ＭＳ Ｐゴシック" panose="020B0600070205080204" pitchFamily="50" charset="-128"/>
            </a:rPr>
            <a:t>ポイント減少し</a:t>
          </a:r>
          <a:r>
            <a:rPr kumimoji="1" lang="en-US" altLang="ja-JP" sz="1150">
              <a:latin typeface="ＭＳ Ｐゴシック" panose="020B0600070205080204" pitchFamily="50" charset="-128"/>
              <a:ea typeface="ＭＳ Ｐゴシック" panose="020B0600070205080204" pitchFamily="50" charset="-128"/>
            </a:rPr>
            <a:t>15.2</a:t>
          </a:r>
          <a:r>
            <a:rPr kumimoji="1" lang="ja-JP" altLang="en-US" sz="1150">
              <a:latin typeface="ＭＳ Ｐゴシック" panose="020B0600070205080204" pitchFamily="50" charset="-128"/>
              <a:ea typeface="ＭＳ Ｐゴシック" panose="020B0600070205080204" pitchFamily="50" charset="-128"/>
            </a:rPr>
            <a:t>％となり、依然として類似団体の平均値を上回る高い比率となっている。</a:t>
          </a:r>
        </a:p>
        <a:p>
          <a:r>
            <a:rPr kumimoji="1" lang="ja-JP" altLang="en-US" sz="1150">
              <a:latin typeface="ＭＳ Ｐゴシック" panose="020B0600070205080204" pitchFamily="50" charset="-128"/>
              <a:ea typeface="ＭＳ Ｐゴシック" panose="020B0600070205080204" pitchFamily="50" charset="-128"/>
            </a:rPr>
            <a:t>　臨時財政対策債や公共施設等適正管理推進事業債の償還増が主な要因として挙げられる。公債費の償還ピークを越えたものの、数年は高止まりすることが予想されるため、</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ヵ年平均で算出される実質公債費比率も高止まりが見込まれる。今後とも、緊急度や住民ニーズを把握する中で建設事業の選択実施の取り組みを継続し、公債費負担の適正化に努める。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A9F59D74-AB9E-47D9-89EA-68025F2C3E5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48EFA7FC-F07A-476C-A222-627C865DDC6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A1C072EB-7483-491F-8BA3-A3C11890B08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83981F0C-E97C-476D-B478-B026DE7CD2C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BDC85D98-902E-4F4C-8301-11D65C7D806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AD03AF98-3939-4D9A-A64A-2B0DC1D844F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7304383F-5B8D-4F26-9D89-2FBCDF1CEEB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ECFFE9C-EA9E-409E-93B0-950B4A3EDE5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F244B541-2B03-4981-8161-B0A695520E9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D13AAB50-6B25-4CD6-9CB1-A74B7BD1F7B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F1E91EF0-CF72-4085-B295-4EA439D8794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C6E00C0-904D-4513-A6D9-BBFA2C49EF8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E482D15A-E84C-4D66-99E9-EABE0CEDB347}"/>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67F60002-8F01-41D5-A895-A5973477DDB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8568E066-5D36-411E-BB73-042C30076B2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7D70B0FA-B8A3-4257-A512-1A481FC84762}"/>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49C85C4A-5A14-482E-B0AF-8D807A1011FC}"/>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EB6EB904-8602-4DC8-B4AD-F4194B3E2913}"/>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62DA7129-55B2-4318-885F-08EC738E086F}"/>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EE849137-BD71-4BC6-9979-E3A20932164D}"/>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156739</xdr:rowOff>
    </xdr:to>
    <xdr:cxnSp macro="">
      <xdr:nvCxnSpPr>
        <xdr:cNvPr id="385" name="直線コネクタ 384">
          <a:extLst>
            <a:ext uri="{FF2B5EF4-FFF2-40B4-BE49-F238E27FC236}">
              <a16:creationId xmlns:a16="http://schemas.microsoft.com/office/drawing/2014/main" id="{CF3DB940-AA5E-4B07-A1D6-44DE19F9599F}"/>
            </a:ext>
          </a:extLst>
        </xdr:cNvPr>
        <xdr:cNvCxnSpPr/>
      </xdr:nvCxnSpPr>
      <xdr:spPr>
        <a:xfrm flipV="1">
          <a:off x="16179800" y="648631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A68CDC7B-8789-4BEA-9A11-AE8A6CBC2C9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E89ED10F-ABEE-4551-8BC5-2ECA6CF0AE33}"/>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156739</xdr:rowOff>
    </xdr:from>
    <xdr:to>
      <xdr:col>77</xdr:col>
      <xdr:colOff>44450</xdr:colOff>
      <xdr:row>37</xdr:row>
      <xdr:rowOff>166794</xdr:rowOff>
    </xdr:to>
    <xdr:cxnSp macro="">
      <xdr:nvCxnSpPr>
        <xdr:cNvPr id="388" name="直線コネクタ 387">
          <a:extLst>
            <a:ext uri="{FF2B5EF4-FFF2-40B4-BE49-F238E27FC236}">
              <a16:creationId xmlns:a16="http://schemas.microsoft.com/office/drawing/2014/main" id="{3459F078-1D95-454B-A48F-78A368D8E158}"/>
            </a:ext>
          </a:extLst>
        </xdr:cNvPr>
        <xdr:cNvCxnSpPr/>
      </xdr:nvCxnSpPr>
      <xdr:spPr>
        <a:xfrm flipV="1">
          <a:off x="15290800" y="650038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50AA9A77-6525-42F5-A2D6-8F6A59266B28}"/>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F6606A64-67C5-4AE8-A1DA-28463E1C8079}"/>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37</xdr:row>
      <xdr:rowOff>166794</xdr:rowOff>
    </xdr:to>
    <xdr:cxnSp macro="">
      <xdr:nvCxnSpPr>
        <xdr:cNvPr id="391" name="直線コネクタ 390">
          <a:extLst>
            <a:ext uri="{FF2B5EF4-FFF2-40B4-BE49-F238E27FC236}">
              <a16:creationId xmlns:a16="http://schemas.microsoft.com/office/drawing/2014/main" id="{01C1CA09-2B86-4BD3-B2C1-CB88DA4A3037}"/>
            </a:ext>
          </a:extLst>
        </xdr:cNvPr>
        <xdr:cNvCxnSpPr/>
      </xdr:nvCxnSpPr>
      <xdr:spPr>
        <a:xfrm>
          <a:off x="14401800" y="65024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FD38D89D-F34A-45F5-A659-718E629B8955}"/>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60739852-84D4-4972-9737-738787F09AC8}"/>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158750</xdr:rowOff>
    </xdr:to>
    <xdr:cxnSp macro="">
      <xdr:nvCxnSpPr>
        <xdr:cNvPr id="394" name="直線コネクタ 393">
          <a:extLst>
            <a:ext uri="{FF2B5EF4-FFF2-40B4-BE49-F238E27FC236}">
              <a16:creationId xmlns:a16="http://schemas.microsoft.com/office/drawing/2014/main" id="{E2BFDE9D-7096-439E-BCEA-B237F99C2539}"/>
            </a:ext>
          </a:extLst>
        </xdr:cNvPr>
        <xdr:cNvCxnSpPr/>
      </xdr:nvCxnSpPr>
      <xdr:spPr>
        <a:xfrm>
          <a:off x="13512800" y="647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436F708B-07D2-4D8A-A2B9-7AC395231F4D}"/>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F19FCCE9-47BB-4EE5-A9A8-6AF2BF8810E5}"/>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B17BF8F5-DFA8-4DD2-A490-2C181E9C6271}"/>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350A6FC1-2C51-4C81-952D-46C32DC788E4}"/>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F7AFD11-CD1C-41DA-A1E3-3DA133BC4AF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3C80757-D60F-40F7-904E-07D81AFB0A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A0B8BA0-6528-4B20-B835-2DBDE890BDE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AEB6449-43BE-49B9-A565-B92D9FD37C8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11A15C6-7FEE-42A4-B1A6-7198E7A6AF7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4" name="楕円 403">
          <a:extLst>
            <a:ext uri="{FF2B5EF4-FFF2-40B4-BE49-F238E27FC236}">
              <a16:creationId xmlns:a16="http://schemas.microsoft.com/office/drawing/2014/main" id="{EA6F9465-5A15-4008-9A6A-51C45E2CB013}"/>
            </a:ext>
          </a:extLst>
        </xdr:cNvPr>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63940</xdr:rowOff>
    </xdr:from>
    <xdr:ext cx="762000" cy="259045"/>
    <xdr:sp macro="" textlink="">
      <xdr:nvSpPr>
        <xdr:cNvPr id="405" name="公債費負担の状況該当値テキスト">
          <a:extLst>
            <a:ext uri="{FF2B5EF4-FFF2-40B4-BE49-F238E27FC236}">
              <a16:creationId xmlns:a16="http://schemas.microsoft.com/office/drawing/2014/main" id="{7EEEE1B9-23F2-421B-BE38-02AA102C3942}"/>
            </a:ext>
          </a:extLst>
        </xdr:cNvPr>
        <xdr:cNvSpPr txBox="1"/>
      </xdr:nvSpPr>
      <xdr:spPr>
        <a:xfrm>
          <a:off x="17106900" y="64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105939</xdr:rowOff>
    </xdr:from>
    <xdr:to>
      <xdr:col>77</xdr:col>
      <xdr:colOff>95250</xdr:colOff>
      <xdr:row>38</xdr:row>
      <xdr:rowOff>36089</xdr:rowOff>
    </xdr:to>
    <xdr:sp macro="" textlink="">
      <xdr:nvSpPr>
        <xdr:cNvPr id="406" name="楕円 405">
          <a:extLst>
            <a:ext uri="{FF2B5EF4-FFF2-40B4-BE49-F238E27FC236}">
              <a16:creationId xmlns:a16="http://schemas.microsoft.com/office/drawing/2014/main" id="{891B0A7E-D828-41CA-9C7C-B3C2DA760BD4}"/>
            </a:ext>
          </a:extLst>
        </xdr:cNvPr>
        <xdr:cNvSpPr/>
      </xdr:nvSpPr>
      <xdr:spPr>
        <a:xfrm>
          <a:off x="16129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20866</xdr:rowOff>
    </xdr:from>
    <xdr:ext cx="736600" cy="259045"/>
    <xdr:sp macro="" textlink="">
      <xdr:nvSpPr>
        <xdr:cNvPr id="407" name="テキスト ボックス 406">
          <a:extLst>
            <a:ext uri="{FF2B5EF4-FFF2-40B4-BE49-F238E27FC236}">
              <a16:creationId xmlns:a16="http://schemas.microsoft.com/office/drawing/2014/main" id="{79FBC49D-FC84-4561-85A6-AD8CA00A627F}"/>
            </a:ext>
          </a:extLst>
        </xdr:cNvPr>
        <xdr:cNvSpPr txBox="1"/>
      </xdr:nvSpPr>
      <xdr:spPr>
        <a:xfrm>
          <a:off x="15798800" y="653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408" name="楕円 407">
          <a:extLst>
            <a:ext uri="{FF2B5EF4-FFF2-40B4-BE49-F238E27FC236}">
              <a16:creationId xmlns:a16="http://schemas.microsoft.com/office/drawing/2014/main" id="{53B60E79-840A-4CE5-9E52-417755D44F33}"/>
            </a:ext>
          </a:extLst>
        </xdr:cNvPr>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30921</xdr:rowOff>
    </xdr:from>
    <xdr:ext cx="762000" cy="259045"/>
    <xdr:sp macro="" textlink="">
      <xdr:nvSpPr>
        <xdr:cNvPr id="409" name="テキスト ボックス 408">
          <a:extLst>
            <a:ext uri="{FF2B5EF4-FFF2-40B4-BE49-F238E27FC236}">
              <a16:creationId xmlns:a16="http://schemas.microsoft.com/office/drawing/2014/main" id="{9996805C-69A6-456B-BC34-3EE0114A0622}"/>
            </a:ext>
          </a:extLst>
        </xdr:cNvPr>
        <xdr:cNvSpPr txBox="1"/>
      </xdr:nvSpPr>
      <xdr:spPr>
        <a:xfrm>
          <a:off x="149098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0" name="楕円 409">
          <a:extLst>
            <a:ext uri="{FF2B5EF4-FFF2-40B4-BE49-F238E27FC236}">
              <a16:creationId xmlns:a16="http://schemas.microsoft.com/office/drawing/2014/main" id="{AE27E399-74C0-424A-B5A7-0B0290FB2FDD}"/>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22877</xdr:rowOff>
    </xdr:from>
    <xdr:ext cx="762000" cy="259045"/>
    <xdr:sp macro="" textlink="">
      <xdr:nvSpPr>
        <xdr:cNvPr id="411" name="テキスト ボックス 410">
          <a:extLst>
            <a:ext uri="{FF2B5EF4-FFF2-40B4-BE49-F238E27FC236}">
              <a16:creationId xmlns:a16="http://schemas.microsoft.com/office/drawing/2014/main" id="{98126A68-D8C3-4BFD-9E87-57CAC53DD927}"/>
            </a:ext>
          </a:extLst>
        </xdr:cNvPr>
        <xdr:cNvSpPr txBox="1"/>
      </xdr:nvSpPr>
      <xdr:spPr>
        <a:xfrm>
          <a:off x="14020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12" name="楕円 411">
          <a:extLst>
            <a:ext uri="{FF2B5EF4-FFF2-40B4-BE49-F238E27FC236}">
              <a16:creationId xmlns:a16="http://schemas.microsoft.com/office/drawing/2014/main" id="{F47F85FC-2CDB-478E-994E-E73AC0D5F4D3}"/>
            </a:ext>
          </a:extLst>
        </xdr:cNvPr>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170197</xdr:rowOff>
    </xdr:from>
    <xdr:ext cx="762000" cy="259045"/>
    <xdr:sp macro="" textlink="">
      <xdr:nvSpPr>
        <xdr:cNvPr id="413" name="テキスト ボックス 412">
          <a:extLst>
            <a:ext uri="{FF2B5EF4-FFF2-40B4-BE49-F238E27FC236}">
              <a16:creationId xmlns:a16="http://schemas.microsoft.com/office/drawing/2014/main" id="{3EE7365A-2E7B-41AB-AFD8-90BC503F8469}"/>
            </a:ext>
          </a:extLst>
        </xdr:cNvPr>
        <xdr:cNvSpPr txBox="1"/>
      </xdr:nvSpPr>
      <xdr:spPr>
        <a:xfrm>
          <a:off x="13131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FF35DE-EFDC-4445-8693-F83F82ED212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4D2AD94-13E3-4A2E-9E88-9B44EA63E59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37EB1B1-C186-4B70-9E0C-B4DCF52CF5C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195D3C35-2EF3-4E86-8E3D-C2F6DC9097E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DA18BC3-DA7A-4887-8D2B-83AB36FE340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4081D46-2881-4FCE-88BD-4CE2D856BCA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ADA647E-512B-482D-85B2-49F35EA42F9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3712C5A-FEEE-4BC0-B0DB-BE3640F3E8D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195DF0D-E6E0-4DF3-80A5-6C4E3621F5A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2CBEF7F-F307-4A3E-9EDC-A3650009341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D1F20CF6-F47E-4752-87A5-86CDCFA2662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845B706-526F-401A-A31C-0C6C927DE5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BACA8B0-02D8-404C-953C-DD3A6C988E1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類似団体の平均値を大きく上回る</a:t>
          </a:r>
          <a:r>
            <a:rPr kumimoji="1" lang="en-US" altLang="ja-JP" sz="1150">
              <a:latin typeface="ＭＳ Ｐゴシック" panose="020B0600070205080204" pitchFamily="50" charset="-128"/>
              <a:ea typeface="ＭＳ Ｐゴシック" panose="020B0600070205080204" pitchFamily="50" charset="-128"/>
            </a:rPr>
            <a:t>61.9</a:t>
          </a:r>
          <a:r>
            <a:rPr kumimoji="1" lang="ja-JP" altLang="en-US" sz="1150">
              <a:latin typeface="ＭＳ Ｐゴシック" panose="020B0600070205080204" pitchFamily="50" charset="-128"/>
              <a:ea typeface="ＭＳ Ｐゴシック" panose="020B0600070205080204" pitchFamily="50" charset="-128"/>
            </a:rPr>
            <a:t>％となったが、前年度から</a:t>
          </a:r>
          <a:r>
            <a:rPr kumimoji="1" lang="en-US" altLang="ja-JP" sz="1150">
              <a:latin typeface="ＭＳ Ｐゴシック" panose="020B0600070205080204" pitchFamily="50" charset="-128"/>
              <a:ea typeface="ＭＳ Ｐゴシック" panose="020B0600070205080204" pitchFamily="50" charset="-128"/>
            </a:rPr>
            <a:t>28.9</a:t>
          </a:r>
          <a:r>
            <a:rPr kumimoji="1" lang="ja-JP" altLang="en-US" sz="1150">
              <a:latin typeface="ＭＳ Ｐゴシック" panose="020B0600070205080204" pitchFamily="50" charset="-128"/>
              <a:ea typeface="ＭＳ Ｐゴシック" panose="020B0600070205080204" pitchFamily="50" charset="-128"/>
            </a:rPr>
            <a:t>ポイント改善している。</a:t>
          </a:r>
        </a:p>
        <a:p>
          <a:r>
            <a:rPr kumimoji="1" lang="ja-JP" altLang="en-US" sz="1150">
              <a:latin typeface="ＭＳ Ｐゴシック" panose="020B0600070205080204" pitchFamily="50" charset="-128"/>
              <a:ea typeface="ＭＳ Ｐゴシック" panose="020B0600070205080204" pitchFamily="50" charset="-128"/>
            </a:rPr>
            <a:t>　将来負担額については、地方債残高の減や公営企業債等繰入見込額の減等により大きく減少し、また、将来負担額から控除される充当可能特定財源等については、ふるさと納税寄付金の伸びに伴うふるさと支援基金の増や都市計画税の増収がポイント改善の要因となった。</a:t>
          </a:r>
        </a:p>
        <a:p>
          <a:r>
            <a:rPr kumimoji="1" lang="ja-JP" altLang="en-US" sz="1150">
              <a:latin typeface="ＭＳ Ｐゴシック" panose="020B0600070205080204" pitchFamily="50" charset="-128"/>
              <a:ea typeface="ＭＳ Ｐゴシック" panose="020B0600070205080204" pitchFamily="50" charset="-128"/>
            </a:rPr>
            <a:t>　今後についても償還ピークを過ぎたことから地方債残高の減少により更なる改善が見込まれるが、引き続き健全化指標に注視した財政運営を行っていく。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8A83D74-3020-430A-8137-01E4C9F753B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45A7154B-30CF-42A1-9F39-CE4BC3286AB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94771CE7-1D9B-4BAF-A06B-45302D4E8C6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80C04FE7-BF9A-4CE9-9A28-F847F7E9F19F}"/>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5B879312-9DFF-48DB-8B7D-4161276DCD13}"/>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F7608E81-E0F1-4C78-B209-09A922D2CC2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E8536248-68B9-44C3-80A6-A274D070116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7EE001E2-EDBE-419F-A315-9DDE17949E87}"/>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2DFE687-7571-4374-8125-1E0EAF4B9728}"/>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D421281-E727-4339-8AF4-74B07659025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DBC25F1-C3C8-4ABC-BFFF-A9476F16A99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97BEB98B-4CB6-46D0-9989-B562B3DF0F6D}"/>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760665DF-9485-49D2-9BFB-A984F42619EE}"/>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BA78F888-4695-4CD5-85C2-FFA4CC616A75}"/>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A71C9C81-2AB1-4D72-BD4B-A7E1E19015C1}"/>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92E34EA9-C347-4E5C-8B69-500E5C5B365E}"/>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30512</xdr:rowOff>
    </xdr:from>
    <xdr:to>
      <xdr:col>81</xdr:col>
      <xdr:colOff>44450</xdr:colOff>
      <xdr:row>18</xdr:row>
      <xdr:rowOff>33401</xdr:rowOff>
    </xdr:to>
    <xdr:cxnSp macro="">
      <xdr:nvCxnSpPr>
        <xdr:cNvPr id="443" name="直線コネクタ 442">
          <a:extLst>
            <a:ext uri="{FF2B5EF4-FFF2-40B4-BE49-F238E27FC236}">
              <a16:creationId xmlns:a16="http://schemas.microsoft.com/office/drawing/2014/main" id="{97F634B2-8A0C-41B8-ABBF-4D9B283D5BB8}"/>
            </a:ext>
          </a:extLst>
        </xdr:cNvPr>
        <xdr:cNvCxnSpPr/>
      </xdr:nvCxnSpPr>
      <xdr:spPr>
        <a:xfrm flipV="1">
          <a:off x="16179800" y="2945162"/>
          <a:ext cx="838200" cy="1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582A5DD0-4056-4FFB-A7AD-25DA00DEBEFE}"/>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14F20409-103C-41A8-9338-DACA7525A25B}"/>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33401</xdr:rowOff>
    </xdr:from>
    <xdr:to>
      <xdr:col>77</xdr:col>
      <xdr:colOff>44450</xdr:colOff>
      <xdr:row>19</xdr:row>
      <xdr:rowOff>3715</xdr:rowOff>
    </xdr:to>
    <xdr:cxnSp macro="">
      <xdr:nvCxnSpPr>
        <xdr:cNvPr id="446" name="直線コネクタ 445">
          <a:extLst>
            <a:ext uri="{FF2B5EF4-FFF2-40B4-BE49-F238E27FC236}">
              <a16:creationId xmlns:a16="http://schemas.microsoft.com/office/drawing/2014/main" id="{80DE1826-FEE6-4A37-9DC1-CBB992A4F107}"/>
            </a:ext>
          </a:extLst>
        </xdr:cNvPr>
        <xdr:cNvCxnSpPr/>
      </xdr:nvCxnSpPr>
      <xdr:spPr>
        <a:xfrm flipV="1">
          <a:off x="15290800" y="3119501"/>
          <a:ext cx="8890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24417C50-BF30-4A28-B768-574DDB05884E}"/>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CD3DFBC1-041E-4FE8-AC84-B0785A21DA4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3715</xdr:rowOff>
    </xdr:from>
    <xdr:to>
      <xdr:col>72</xdr:col>
      <xdr:colOff>203200</xdr:colOff>
      <xdr:row>20</xdr:row>
      <xdr:rowOff>30131</xdr:rowOff>
    </xdr:to>
    <xdr:cxnSp macro="">
      <xdr:nvCxnSpPr>
        <xdr:cNvPr id="449" name="直線コネクタ 448">
          <a:extLst>
            <a:ext uri="{FF2B5EF4-FFF2-40B4-BE49-F238E27FC236}">
              <a16:creationId xmlns:a16="http://schemas.microsoft.com/office/drawing/2014/main" id="{8A5E9CFF-4200-4AA3-BF5D-530B121D5371}"/>
            </a:ext>
          </a:extLst>
        </xdr:cNvPr>
        <xdr:cNvCxnSpPr/>
      </xdr:nvCxnSpPr>
      <xdr:spPr>
        <a:xfrm flipV="1">
          <a:off x="14401800" y="3261265"/>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26E3C955-0ECF-407D-9790-8FC38537515B}"/>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54B832E-C2AD-41DE-A02C-7D6C6876D924}"/>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30131</xdr:rowOff>
    </xdr:from>
    <xdr:to>
      <xdr:col>68</xdr:col>
      <xdr:colOff>152400</xdr:colOff>
      <xdr:row>20</xdr:row>
      <xdr:rowOff>56674</xdr:rowOff>
    </xdr:to>
    <xdr:cxnSp macro="">
      <xdr:nvCxnSpPr>
        <xdr:cNvPr id="452" name="直線コネクタ 451">
          <a:extLst>
            <a:ext uri="{FF2B5EF4-FFF2-40B4-BE49-F238E27FC236}">
              <a16:creationId xmlns:a16="http://schemas.microsoft.com/office/drawing/2014/main" id="{75C999BD-851D-4E3D-8362-0E7EF072BE54}"/>
            </a:ext>
          </a:extLst>
        </xdr:cNvPr>
        <xdr:cNvCxnSpPr/>
      </xdr:nvCxnSpPr>
      <xdr:spPr>
        <a:xfrm flipV="1">
          <a:off x="13512800" y="345913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1912C3CC-854D-4E8F-9B9E-EC28A9BDA68B}"/>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EC28830F-60D9-4600-A746-F631DE988E64}"/>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E80A8372-506F-4849-A5FD-319F03B23C6F}"/>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41F86B47-567E-407E-8F9B-2FE4A0FE06A4}"/>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26207BE-5C6F-4416-8ACB-E2464DE8DD6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AE73889-63F8-42D2-8553-E58DD07840C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D1B3B23-8E9E-475D-B433-4202C7247B2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FB996E45-B35A-4A2B-824E-A7F3972D0FB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DE520C4-5D2D-4102-AFFC-4E8DB3A5B79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151162</xdr:rowOff>
    </xdr:from>
    <xdr:to>
      <xdr:col>81</xdr:col>
      <xdr:colOff>95250</xdr:colOff>
      <xdr:row>17</xdr:row>
      <xdr:rowOff>81312</xdr:rowOff>
    </xdr:to>
    <xdr:sp macro="" textlink="">
      <xdr:nvSpPr>
        <xdr:cNvPr id="462" name="楕円 461">
          <a:extLst>
            <a:ext uri="{FF2B5EF4-FFF2-40B4-BE49-F238E27FC236}">
              <a16:creationId xmlns:a16="http://schemas.microsoft.com/office/drawing/2014/main" id="{FFC03C46-35AD-47DC-A2D9-891994035D77}"/>
            </a:ext>
          </a:extLst>
        </xdr:cNvPr>
        <xdr:cNvSpPr/>
      </xdr:nvSpPr>
      <xdr:spPr>
        <a:xfrm>
          <a:off x="16967200" y="28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123239</xdr:rowOff>
    </xdr:from>
    <xdr:ext cx="762000" cy="259045"/>
    <xdr:sp macro="" textlink="">
      <xdr:nvSpPr>
        <xdr:cNvPr id="463" name="将来負担の状況該当値テキスト">
          <a:extLst>
            <a:ext uri="{FF2B5EF4-FFF2-40B4-BE49-F238E27FC236}">
              <a16:creationId xmlns:a16="http://schemas.microsoft.com/office/drawing/2014/main" id="{BC93D2B0-DF8A-4008-B968-88E48F179EEB}"/>
            </a:ext>
          </a:extLst>
        </xdr:cNvPr>
        <xdr:cNvSpPr txBox="1"/>
      </xdr:nvSpPr>
      <xdr:spPr>
        <a:xfrm>
          <a:off x="17106900" y="28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154051</xdr:rowOff>
    </xdr:from>
    <xdr:to>
      <xdr:col>77</xdr:col>
      <xdr:colOff>95250</xdr:colOff>
      <xdr:row>18</xdr:row>
      <xdr:rowOff>84201</xdr:rowOff>
    </xdr:to>
    <xdr:sp macro="" textlink="">
      <xdr:nvSpPr>
        <xdr:cNvPr id="464" name="楕円 463">
          <a:extLst>
            <a:ext uri="{FF2B5EF4-FFF2-40B4-BE49-F238E27FC236}">
              <a16:creationId xmlns:a16="http://schemas.microsoft.com/office/drawing/2014/main" id="{D9769023-5740-4085-A66C-221357DEDE52}"/>
            </a:ext>
          </a:extLst>
        </xdr:cNvPr>
        <xdr:cNvSpPr/>
      </xdr:nvSpPr>
      <xdr:spPr>
        <a:xfrm>
          <a:off x="16129000" y="30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68978</xdr:rowOff>
    </xdr:from>
    <xdr:ext cx="736600" cy="259045"/>
    <xdr:sp macro="" textlink="">
      <xdr:nvSpPr>
        <xdr:cNvPr id="465" name="テキスト ボックス 464">
          <a:extLst>
            <a:ext uri="{FF2B5EF4-FFF2-40B4-BE49-F238E27FC236}">
              <a16:creationId xmlns:a16="http://schemas.microsoft.com/office/drawing/2014/main" id="{1F2C5E99-42C6-4FD9-966D-6EA86013965E}"/>
            </a:ext>
          </a:extLst>
        </xdr:cNvPr>
        <xdr:cNvSpPr txBox="1"/>
      </xdr:nvSpPr>
      <xdr:spPr>
        <a:xfrm>
          <a:off x="15798800" y="315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124365</xdr:rowOff>
    </xdr:from>
    <xdr:to>
      <xdr:col>73</xdr:col>
      <xdr:colOff>44450</xdr:colOff>
      <xdr:row>19</xdr:row>
      <xdr:rowOff>54515</xdr:rowOff>
    </xdr:to>
    <xdr:sp macro="" textlink="">
      <xdr:nvSpPr>
        <xdr:cNvPr id="466" name="楕円 465">
          <a:extLst>
            <a:ext uri="{FF2B5EF4-FFF2-40B4-BE49-F238E27FC236}">
              <a16:creationId xmlns:a16="http://schemas.microsoft.com/office/drawing/2014/main" id="{D4B09FC9-7FA7-49FD-9ABF-1DE52631473B}"/>
            </a:ext>
          </a:extLst>
        </xdr:cNvPr>
        <xdr:cNvSpPr/>
      </xdr:nvSpPr>
      <xdr:spPr>
        <a:xfrm>
          <a:off x="15240000" y="32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39292</xdr:rowOff>
    </xdr:from>
    <xdr:ext cx="762000" cy="259045"/>
    <xdr:sp macro="" textlink="">
      <xdr:nvSpPr>
        <xdr:cNvPr id="467" name="テキスト ボックス 466">
          <a:extLst>
            <a:ext uri="{FF2B5EF4-FFF2-40B4-BE49-F238E27FC236}">
              <a16:creationId xmlns:a16="http://schemas.microsoft.com/office/drawing/2014/main" id="{D8DF9AC2-038A-4E40-8EFA-CEA4840F4B1E}"/>
            </a:ext>
          </a:extLst>
        </xdr:cNvPr>
        <xdr:cNvSpPr txBox="1"/>
      </xdr:nvSpPr>
      <xdr:spPr>
        <a:xfrm>
          <a:off x="14909800" y="32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150781</xdr:rowOff>
    </xdr:from>
    <xdr:to>
      <xdr:col>68</xdr:col>
      <xdr:colOff>203200</xdr:colOff>
      <xdr:row>20</xdr:row>
      <xdr:rowOff>80931</xdr:rowOff>
    </xdr:to>
    <xdr:sp macro="" textlink="">
      <xdr:nvSpPr>
        <xdr:cNvPr id="468" name="楕円 467">
          <a:extLst>
            <a:ext uri="{FF2B5EF4-FFF2-40B4-BE49-F238E27FC236}">
              <a16:creationId xmlns:a16="http://schemas.microsoft.com/office/drawing/2014/main" id="{4F5D8A3F-3EF9-4880-B466-B85E0C6409AC}"/>
            </a:ext>
          </a:extLst>
        </xdr:cNvPr>
        <xdr:cNvSpPr/>
      </xdr:nvSpPr>
      <xdr:spPr>
        <a:xfrm>
          <a:off x="14351000" y="34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65708</xdr:rowOff>
    </xdr:from>
    <xdr:ext cx="762000" cy="259045"/>
    <xdr:sp macro="" textlink="">
      <xdr:nvSpPr>
        <xdr:cNvPr id="469" name="テキスト ボックス 468">
          <a:extLst>
            <a:ext uri="{FF2B5EF4-FFF2-40B4-BE49-F238E27FC236}">
              <a16:creationId xmlns:a16="http://schemas.microsoft.com/office/drawing/2014/main" id="{D4F29CCF-1AFD-4B3B-A59A-63786F02BD5E}"/>
            </a:ext>
          </a:extLst>
        </xdr:cNvPr>
        <xdr:cNvSpPr txBox="1"/>
      </xdr:nvSpPr>
      <xdr:spPr>
        <a:xfrm>
          <a:off x="14020800" y="34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5874</xdr:rowOff>
    </xdr:from>
    <xdr:to>
      <xdr:col>64</xdr:col>
      <xdr:colOff>152400</xdr:colOff>
      <xdr:row>20</xdr:row>
      <xdr:rowOff>107474</xdr:rowOff>
    </xdr:to>
    <xdr:sp macro="" textlink="">
      <xdr:nvSpPr>
        <xdr:cNvPr id="470" name="楕円 469">
          <a:extLst>
            <a:ext uri="{FF2B5EF4-FFF2-40B4-BE49-F238E27FC236}">
              <a16:creationId xmlns:a16="http://schemas.microsoft.com/office/drawing/2014/main" id="{0AD1DBB4-E1EE-46DC-88B0-4DB18BEF1A4F}"/>
            </a:ext>
          </a:extLst>
        </xdr:cNvPr>
        <xdr:cNvSpPr/>
      </xdr:nvSpPr>
      <xdr:spPr>
        <a:xfrm>
          <a:off x="13462000" y="3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92251</xdr:rowOff>
    </xdr:from>
    <xdr:ext cx="762000" cy="259045"/>
    <xdr:sp macro="" textlink="">
      <xdr:nvSpPr>
        <xdr:cNvPr id="471" name="テキスト ボックス 470">
          <a:extLst>
            <a:ext uri="{FF2B5EF4-FFF2-40B4-BE49-F238E27FC236}">
              <a16:creationId xmlns:a16="http://schemas.microsoft.com/office/drawing/2014/main" id="{27543E95-084D-4935-981F-75C738533D34}"/>
            </a:ext>
          </a:extLst>
        </xdr:cNvPr>
        <xdr:cNvSpPr txBox="1"/>
      </xdr:nvSpPr>
      <xdr:spPr>
        <a:xfrm>
          <a:off x="13131800" y="35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ポイント減少した、議員定員が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名減となったことによる議員報酬等の減、学校給食センター調理業務を直営から委託へ移行したことによる会計年度任用職員人件費の減が要因となっている。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も、事業の整理・統合により会計年度任用職員の雇用を最低限度に止め、定員適正化計画に基づく職員採用や指定管理者制度をはじめとする外部委託の活用を進め、定員の適正化と人件費の縮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類似団体の平均値を下回る</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ポイント減少した。減少の主な要因は、電算システムの更新に伴うシステムリース料の減や人口減少やごみ減量化への意識の高まりなどによる塵芥処理費の減などが挙げられる。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今後においても、事業の抜本的な見直しを継続し、行政事務経費の更なる縮減に努める。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6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08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28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ポイント減少した。要因としては、子どもの減少による児童手当の減、住民税非課税世帯等に対する臨時特別給付金給付事業等の減が挙げられる。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年以降は減少傾向にあるが、少子高齢化の進行や社会経済を取り巻く不安定な状況を踏まえると今後扶助費の増加が見込まれるため、その動向に注視していく。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74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01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高齢化による介護保険特別会計等への繰出金の増や公共施設の老朽化に伴う維持補修費の増加が見込まれるため、各会計の経費の縮減を図るとともに、公共施設等総合管理計画に基づく管理・措置を実施し、施設の長寿命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53</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25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53</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2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138430</xdr:rowOff>
    </xdr:from>
    <xdr:to>
      <xdr:col>73</xdr:col>
      <xdr:colOff>180975</xdr:colOff>
      <xdr:row>56</xdr:row>
      <xdr:rowOff>43180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252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87630</xdr:rowOff>
    </xdr:from>
    <xdr:to>
      <xdr:col>74</xdr:col>
      <xdr:colOff>31750</xdr:colOff>
      <xdr:row>54</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類似団体の平均値を上回る</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ポイント減少した。減少の主な要因は、甲府・峡東ごみ処理組合、東山梨行政事務組合への負担金減や公営企業等への繰出金の減などが挙げられる。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東山梨行政事務組合への常備消防施設等の建設に係る公債費負担金の減や公営企業への繰出金の減により減少傾向にあると見込んでいるが、類似団体の平均値に近づくことができるよう、各種補助金や負担金などの必要性や効果を検証し、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73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38</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3120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23.6</a:t>
          </a:r>
          <a:r>
            <a:rPr kumimoji="1" lang="ja-JP" altLang="en-US" sz="1200">
              <a:latin typeface="ＭＳ Ｐゴシック" panose="020B0600070205080204" pitchFamily="50" charset="-128"/>
              <a:ea typeface="ＭＳ Ｐゴシック" panose="020B0600070205080204" pitchFamily="50" charset="-128"/>
            </a:rPr>
            <a:t>％であり、前年度比で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ポイント増加した。旧合併特例事業債や臨時財政対策債の償還減などにより公債費は減少したものの、他の費目の減少幅が大きかったことが影響し構成比率の増加により微増となった。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債費の高止まりが懸念され、また公共施設やインフラの老朽化対策が課題となっているため、公共施設等個別施設計画に基づき事業選択を行う中で、地方債の新規発行を抑制し、比率の改善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90805</xdr:rowOff>
    </xdr:from>
    <xdr:to>
      <xdr:col>24</xdr:col>
      <xdr:colOff>25400</xdr:colOff>
      <xdr:row>75</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495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90805</xdr:rowOff>
    </xdr:from>
    <xdr:to>
      <xdr:col>19</xdr:col>
      <xdr:colOff>187325</xdr:colOff>
      <xdr:row>75</xdr:row>
      <xdr:rowOff>94615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49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86995</xdr:rowOff>
    </xdr:from>
    <xdr:to>
      <xdr:col>15</xdr:col>
      <xdr:colOff>98425</xdr:colOff>
      <xdr:row>75</xdr:row>
      <xdr:rowOff>94615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457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71755</xdr:rowOff>
    </xdr:from>
    <xdr:to>
      <xdr:col>11</xdr:col>
      <xdr:colOff>9525</xdr:colOff>
      <xdr:row>75</xdr:row>
      <xdr:rowOff>86995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30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40005</xdr:rowOff>
    </xdr:from>
    <xdr:to>
      <xdr:col>20</xdr:col>
      <xdr:colOff>38100</xdr:colOff>
      <xdr:row>75</xdr:row>
      <xdr:rowOff>141605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126382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43815</xdr:rowOff>
    </xdr:from>
    <xdr:to>
      <xdr:col>15</xdr:col>
      <xdr:colOff>149225</xdr:colOff>
      <xdr:row>75</xdr:row>
      <xdr:rowOff>145415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130191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36195</xdr:rowOff>
    </xdr:from>
    <xdr:to>
      <xdr:col>11</xdr:col>
      <xdr:colOff>60325</xdr:colOff>
      <xdr:row>75</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122572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66.7</a:t>
          </a:r>
          <a:r>
            <a:rPr kumimoji="1" lang="ja-JP" altLang="en-US" sz="1200">
              <a:latin typeface="ＭＳ Ｐゴシック" panose="020B0600070205080204" pitchFamily="50" charset="-128"/>
              <a:ea typeface="ＭＳ Ｐゴシック" panose="020B0600070205080204" pitchFamily="50" charset="-128"/>
            </a:rPr>
            <a:t>％であり、前年度比で</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主な減少要因は、給食センター調理業務の民間委託に伴う会計年度任用職員人件費の減や電算システムの更新に伴うシステムリース料の減、ふるさと納税寄附金の増加に伴うふるさと支援基金の経常経費充当額が増加したことなど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今後においても、経常経費の削減に向けて、新行財政改革大綱に示された各種施策を着実に実行していく。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92710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8920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51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8128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988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170451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130766</xdr:rowOff>
    </xdr:from>
    <xdr:to>
      <xdr:col>29</xdr:col>
      <xdr:colOff>127000</xdr:colOff>
      <xdr:row>17</xdr:row>
      <xdr:rowOff>144569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3041"/>
          <a:ext cx="647700" cy="1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144569</xdr:rowOff>
    </xdr:from>
    <xdr:to>
      <xdr:col>26</xdr:col>
      <xdr:colOff>50800</xdr:colOff>
      <xdr:row>18</xdr:row>
      <xdr:rowOff>26884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6844"/>
          <a:ext cx="698500" cy="5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26884</xdr:rowOff>
    </xdr:from>
    <xdr:to>
      <xdr:col>22</xdr:col>
      <xdr:colOff>114300</xdr:colOff>
      <xdr:row>18</xdr:row>
      <xdr:rowOff>56417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0609"/>
          <a:ext cx="698500" cy="29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47578</xdr:rowOff>
    </xdr:from>
    <xdr:to>
      <xdr:col>18</xdr:col>
      <xdr:colOff>177800</xdr:colOff>
      <xdr:row>18</xdr:row>
      <xdr:rowOff>56417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81303"/>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79966</xdr:rowOff>
    </xdr:from>
    <xdr:to>
      <xdr:col>29</xdr:col>
      <xdr:colOff>177800</xdr:colOff>
      <xdr:row>18</xdr:row>
      <xdr:rowOff>10116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52043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93769</xdr:rowOff>
    </xdr:from>
    <xdr:to>
      <xdr:col>26</xdr:col>
      <xdr:colOff>101600</xdr:colOff>
      <xdr:row>18</xdr:row>
      <xdr:rowOff>23919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147534</xdr:rowOff>
    </xdr:from>
    <xdr:to>
      <xdr:col>22</xdr:col>
      <xdr:colOff>165100</xdr:colOff>
      <xdr:row>18</xdr:row>
      <xdr:rowOff>77684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62461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5617</xdr:rowOff>
    </xdr:from>
    <xdr:to>
      <xdr:col>19</xdr:col>
      <xdr:colOff>38100</xdr:colOff>
      <xdr:row>18</xdr:row>
      <xdr:rowOff>107217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91994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168228</xdr:rowOff>
    </xdr:from>
    <xdr:to>
      <xdr:col>15</xdr:col>
      <xdr:colOff>101600</xdr:colOff>
      <xdr:row>18</xdr:row>
      <xdr:rowOff>98378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83155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274162</xdr:rowOff>
    </xdr:from>
    <xdr:to>
      <xdr:col>29</xdr:col>
      <xdr:colOff>127000</xdr:colOff>
      <xdr:row>37</xdr:row>
      <xdr:rowOff>275654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98862"/>
          <a:ext cx="647700" cy="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258938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3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272972</xdr:rowOff>
    </xdr:from>
    <xdr:to>
      <xdr:col>26</xdr:col>
      <xdr:colOff>50800</xdr:colOff>
      <xdr:row>37</xdr:row>
      <xdr:rowOff>275654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97672"/>
          <a:ext cx="698500" cy="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269014</xdr:rowOff>
    </xdr:from>
    <xdr:to>
      <xdr:col>22</xdr:col>
      <xdr:colOff>114300</xdr:colOff>
      <xdr:row>37</xdr:row>
      <xdr:rowOff>272972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93714"/>
          <a:ext cx="698500" cy="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269014</xdr:rowOff>
    </xdr:from>
    <xdr:to>
      <xdr:col>18</xdr:col>
      <xdr:colOff>177800</xdr:colOff>
      <xdr:row>37</xdr:row>
      <xdr:rowOff>273514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93714"/>
          <a:ext cx="6985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223362</xdr:rowOff>
    </xdr:from>
    <xdr:to>
      <xdr:col>29</xdr:col>
      <xdr:colOff>177800</xdr:colOff>
      <xdr:row>37</xdr:row>
      <xdr:rowOff>324962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4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68439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224854</xdr:rowOff>
    </xdr:from>
    <xdr:to>
      <xdr:col>26</xdr:col>
      <xdr:colOff>101600</xdr:colOff>
      <xdr:row>37</xdr:row>
      <xdr:rowOff>326454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4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165181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8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222172</xdr:rowOff>
    </xdr:from>
    <xdr:to>
      <xdr:col>22</xdr:col>
      <xdr:colOff>165100</xdr:colOff>
      <xdr:row>37</xdr:row>
      <xdr:rowOff>323772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162499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218214</xdr:rowOff>
    </xdr:from>
    <xdr:to>
      <xdr:col>19</xdr:col>
      <xdr:colOff>38100</xdr:colOff>
      <xdr:row>37</xdr:row>
      <xdr:rowOff>319814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4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158541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222714</xdr:rowOff>
    </xdr:from>
    <xdr:to>
      <xdr:col>15</xdr:col>
      <xdr:colOff>101600</xdr:colOff>
      <xdr:row>37</xdr:row>
      <xdr:rowOff>324314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4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163041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1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128676</xdr:rowOff>
    </xdr:from>
    <xdr:to>
      <xdr:col>24</xdr:col>
      <xdr:colOff>63500</xdr:colOff>
      <xdr:row>36</xdr:row>
      <xdr:rowOff>135484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0876"/>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135484</xdr:rowOff>
    </xdr:from>
    <xdr:to>
      <xdr:col>19</xdr:col>
      <xdr:colOff>177800</xdr:colOff>
      <xdr:row>37</xdr:row>
      <xdr:rowOff>42825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7684"/>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42825</xdr:rowOff>
    </xdr:from>
    <xdr:to>
      <xdr:col>15</xdr:col>
      <xdr:colOff>50800</xdr:colOff>
      <xdr:row>38</xdr:row>
      <xdr:rowOff>5918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6475"/>
          <a:ext cx="889000" cy="1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5918</xdr:rowOff>
    </xdr:from>
    <xdr:to>
      <xdr:col>10</xdr:col>
      <xdr:colOff>114300</xdr:colOff>
      <xdr:row>38</xdr:row>
      <xdr:rowOff>17475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101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77876</xdr:rowOff>
    </xdr:from>
    <xdr:to>
      <xdr:col>24</xdr:col>
      <xdr:colOff>114300</xdr:colOff>
      <xdr:row>37</xdr:row>
      <xdr:rowOff>8026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56303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84684</xdr:rowOff>
    </xdr:from>
    <xdr:to>
      <xdr:col>20</xdr:col>
      <xdr:colOff>38100</xdr:colOff>
      <xdr:row>37</xdr:row>
      <xdr:rowOff>14834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163475</xdr:rowOff>
    </xdr:from>
    <xdr:to>
      <xdr:col>15</xdr:col>
      <xdr:colOff>101600</xdr:colOff>
      <xdr:row>37</xdr:row>
      <xdr:rowOff>93625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84752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126568</xdr:rowOff>
    </xdr:from>
    <xdr:to>
      <xdr:col>10</xdr:col>
      <xdr:colOff>165100</xdr:colOff>
      <xdr:row>38</xdr:row>
      <xdr:rowOff>56718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138125</xdr:rowOff>
    </xdr:from>
    <xdr:to>
      <xdr:col>6</xdr:col>
      <xdr:colOff>38100</xdr:colOff>
      <xdr:row>38</xdr:row>
      <xdr:rowOff>68275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59402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6904</xdr:rowOff>
    </xdr:from>
    <xdr:to>
      <xdr:col>24</xdr:col>
      <xdr:colOff>63500</xdr:colOff>
      <xdr:row>58</xdr:row>
      <xdr:rowOff>7794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1004"/>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7794</xdr:rowOff>
    </xdr:from>
    <xdr:to>
      <xdr:col>19</xdr:col>
      <xdr:colOff>177800</xdr:colOff>
      <xdr:row>58</xdr:row>
      <xdr:rowOff>49416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1894"/>
          <a:ext cx="889000" cy="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46386</xdr:rowOff>
    </xdr:from>
    <xdr:to>
      <xdr:col>15</xdr:col>
      <xdr:colOff>50800</xdr:colOff>
      <xdr:row>58</xdr:row>
      <xdr:rowOff>49416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90486"/>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46386</xdr:rowOff>
    </xdr:from>
    <xdr:to>
      <xdr:col>10</xdr:col>
      <xdr:colOff>114300</xdr:colOff>
      <xdr:row>58</xdr:row>
      <xdr:rowOff>49963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0486"/>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127554</xdr:rowOff>
    </xdr:from>
    <xdr:to>
      <xdr:col>24</xdr:col>
      <xdr:colOff>114300</xdr:colOff>
      <xdr:row>58</xdr:row>
      <xdr:rowOff>57704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86931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128444</xdr:rowOff>
    </xdr:from>
    <xdr:to>
      <xdr:col>20</xdr:col>
      <xdr:colOff>38100</xdr:colOff>
      <xdr:row>58</xdr:row>
      <xdr:rowOff>58594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75121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170066</xdr:rowOff>
    </xdr:from>
    <xdr:to>
      <xdr:col>15</xdr:col>
      <xdr:colOff>101600</xdr:colOff>
      <xdr:row>58</xdr:row>
      <xdr:rowOff>100216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167036</xdr:rowOff>
    </xdr:from>
    <xdr:to>
      <xdr:col>10</xdr:col>
      <xdr:colOff>165100</xdr:colOff>
      <xdr:row>58</xdr:row>
      <xdr:rowOff>97186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113713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170613</xdr:rowOff>
    </xdr:from>
    <xdr:to>
      <xdr:col>6</xdr:col>
      <xdr:colOff>38100</xdr:colOff>
      <xdr:row>58</xdr:row>
      <xdr:rowOff>100763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117290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63576</xdr:rowOff>
    </xdr:from>
    <xdr:to>
      <xdr:col>24</xdr:col>
      <xdr:colOff>63500</xdr:colOff>
      <xdr:row>79</xdr:row>
      <xdr:rowOff>69324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08126"/>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63576</xdr:rowOff>
    </xdr:from>
    <xdr:to>
      <xdr:col>19</xdr:col>
      <xdr:colOff>177800</xdr:colOff>
      <xdr:row>79</xdr:row>
      <xdr:rowOff>67135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812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67135</xdr:rowOff>
    </xdr:from>
    <xdr:to>
      <xdr:col>15</xdr:col>
      <xdr:colOff>50800</xdr:colOff>
      <xdr:row>79</xdr:row>
      <xdr:rowOff>69292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11685"/>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62596</xdr:rowOff>
    </xdr:from>
    <xdr:to>
      <xdr:col>10</xdr:col>
      <xdr:colOff>114300</xdr:colOff>
      <xdr:row>79</xdr:row>
      <xdr:rowOff>69292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0714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18524</xdr:rowOff>
    </xdr:from>
    <xdr:to>
      <xdr:col>24</xdr:col>
      <xdr:colOff>114300</xdr:colOff>
      <xdr:row>79</xdr:row>
      <xdr:rowOff>120124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104901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12776</xdr:rowOff>
    </xdr:from>
    <xdr:to>
      <xdr:col>20</xdr:col>
      <xdr:colOff>38100</xdr:colOff>
      <xdr:row>79</xdr:row>
      <xdr:rowOff>114376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105503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16335</xdr:rowOff>
    </xdr:from>
    <xdr:to>
      <xdr:col>15</xdr:col>
      <xdr:colOff>101600</xdr:colOff>
      <xdr:row>79</xdr:row>
      <xdr:rowOff>117935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109062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18492</xdr:rowOff>
    </xdr:from>
    <xdr:to>
      <xdr:col>10</xdr:col>
      <xdr:colOff>165100</xdr:colOff>
      <xdr:row>79</xdr:row>
      <xdr:rowOff>120092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111219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11796</xdr:rowOff>
    </xdr:from>
    <xdr:to>
      <xdr:col>6</xdr:col>
      <xdr:colOff>38100</xdr:colOff>
      <xdr:row>79</xdr:row>
      <xdr:rowOff>113396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104523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31224</xdr:rowOff>
    </xdr:from>
    <xdr:to>
      <xdr:col>24</xdr:col>
      <xdr:colOff>63500</xdr:colOff>
      <xdr:row>96</xdr:row>
      <xdr:rowOff>143368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90424"/>
          <a:ext cx="838200" cy="1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31224</xdr:rowOff>
    </xdr:from>
    <xdr:to>
      <xdr:col>19</xdr:col>
      <xdr:colOff>177800</xdr:colOff>
      <xdr:row>97</xdr:row>
      <xdr:rowOff>109373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90424"/>
          <a:ext cx="889000" cy="2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109373</xdr:rowOff>
    </xdr:from>
    <xdr:to>
      <xdr:col>15</xdr:col>
      <xdr:colOff>50800</xdr:colOff>
      <xdr:row>97</xdr:row>
      <xdr:rowOff>110429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40023"/>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110429</xdr:rowOff>
    </xdr:from>
    <xdr:to>
      <xdr:col>10</xdr:col>
      <xdr:colOff>114300</xdr:colOff>
      <xdr:row>97</xdr:row>
      <xdr:rowOff>155082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1079"/>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92568</xdr:rowOff>
    </xdr:from>
    <xdr:to>
      <xdr:col>24</xdr:col>
      <xdr:colOff>114300</xdr:colOff>
      <xdr:row>97</xdr:row>
      <xdr:rowOff>22718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70995</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3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151874</xdr:rowOff>
    </xdr:from>
    <xdr:to>
      <xdr:col>20</xdr:col>
      <xdr:colOff>38100</xdr:colOff>
      <xdr:row>96</xdr:row>
      <xdr:rowOff>82024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73151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3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58573</xdr:rowOff>
    </xdr:from>
    <xdr:to>
      <xdr:col>15</xdr:col>
      <xdr:colOff>101600</xdr:colOff>
      <xdr:row>97</xdr:row>
      <xdr:rowOff>160173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151300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59629</xdr:rowOff>
    </xdr:from>
    <xdr:to>
      <xdr:col>10</xdr:col>
      <xdr:colOff>165100</xdr:colOff>
      <xdr:row>97</xdr:row>
      <xdr:rowOff>161229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152356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104282</xdr:rowOff>
    </xdr:from>
    <xdr:to>
      <xdr:col>6</xdr:col>
      <xdr:colOff>38100</xdr:colOff>
      <xdr:row>98</xdr:row>
      <xdr:rowOff>34432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25559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97814</xdr:rowOff>
    </xdr:from>
    <xdr:to>
      <xdr:col>55</xdr:col>
      <xdr:colOff>0</xdr:colOff>
      <xdr:row>36</xdr:row>
      <xdr:rowOff>159810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70014"/>
          <a:ext cx="8382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68501</xdr:rowOff>
    </xdr:from>
    <xdr:to>
      <xdr:col>50</xdr:col>
      <xdr:colOff>114300</xdr:colOff>
      <xdr:row>36</xdr:row>
      <xdr:rowOff>159810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69251"/>
          <a:ext cx="889000" cy="26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68501</xdr:rowOff>
    </xdr:from>
    <xdr:to>
      <xdr:col>45</xdr:col>
      <xdr:colOff>177800</xdr:colOff>
      <xdr:row>38</xdr:row>
      <xdr:rowOff>37819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69251"/>
          <a:ext cx="889000" cy="4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37819</xdr:rowOff>
    </xdr:from>
    <xdr:to>
      <xdr:col>41</xdr:col>
      <xdr:colOff>50800</xdr:colOff>
      <xdr:row>38</xdr:row>
      <xdr:rowOff>48182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5291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47014</xdr:rowOff>
    </xdr:from>
    <xdr:to>
      <xdr:col>55</xdr:col>
      <xdr:colOff>50800</xdr:colOff>
      <xdr:row>36</xdr:row>
      <xdr:rowOff>148614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69891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109010</xdr:rowOff>
    </xdr:from>
    <xdr:to>
      <xdr:col>50</xdr:col>
      <xdr:colOff>165100</xdr:colOff>
      <xdr:row>37</xdr:row>
      <xdr:rowOff>39160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55687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17701</xdr:rowOff>
    </xdr:from>
    <xdr:to>
      <xdr:col>46</xdr:col>
      <xdr:colOff>38100</xdr:colOff>
      <xdr:row>35</xdr:row>
      <xdr:rowOff>119301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135828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9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158469</xdr:rowOff>
    </xdr:from>
    <xdr:to>
      <xdr:col>41</xdr:col>
      <xdr:colOff>101600</xdr:colOff>
      <xdr:row>38</xdr:row>
      <xdr:rowOff>88619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79746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168832</xdr:rowOff>
    </xdr:from>
    <xdr:to>
      <xdr:col>36</xdr:col>
      <xdr:colOff>165100</xdr:colOff>
      <xdr:row>38</xdr:row>
      <xdr:rowOff>98982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90109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107762</xdr:rowOff>
    </xdr:from>
    <xdr:to>
      <xdr:col>55</xdr:col>
      <xdr:colOff>0</xdr:colOff>
      <xdr:row>58</xdr:row>
      <xdr:rowOff>142156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51862"/>
          <a:ext cx="838200" cy="3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107762</xdr:rowOff>
    </xdr:from>
    <xdr:to>
      <xdr:col>50</xdr:col>
      <xdr:colOff>114300</xdr:colOff>
      <xdr:row>58</xdr:row>
      <xdr:rowOff>117160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5186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117160</xdr:rowOff>
    </xdr:from>
    <xdr:to>
      <xdr:col>45</xdr:col>
      <xdr:colOff>177800</xdr:colOff>
      <xdr:row>58</xdr:row>
      <xdr:rowOff>163879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61260"/>
          <a:ext cx="889000" cy="4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96923</xdr:rowOff>
    </xdr:from>
    <xdr:to>
      <xdr:col>41</xdr:col>
      <xdr:colOff>50800</xdr:colOff>
      <xdr:row>58</xdr:row>
      <xdr:rowOff>163879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41023"/>
          <a:ext cx="889000" cy="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91356</xdr:rowOff>
    </xdr:from>
    <xdr:to>
      <xdr:col>55</xdr:col>
      <xdr:colOff>50800</xdr:colOff>
      <xdr:row>59</xdr:row>
      <xdr:rowOff>21506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6283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5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56962</xdr:rowOff>
    </xdr:from>
    <xdr:to>
      <xdr:col>50</xdr:col>
      <xdr:colOff>165100</xdr:colOff>
      <xdr:row>58</xdr:row>
      <xdr:rowOff>158562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66360</xdr:rowOff>
    </xdr:from>
    <xdr:to>
      <xdr:col>46</xdr:col>
      <xdr:colOff>38100</xdr:colOff>
      <xdr:row>58</xdr:row>
      <xdr:rowOff>167960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159087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113079</xdr:rowOff>
    </xdr:from>
    <xdr:to>
      <xdr:col>41</xdr:col>
      <xdr:colOff>101600</xdr:colOff>
      <xdr:row>59</xdr:row>
      <xdr:rowOff>43229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5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34356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46123</xdr:rowOff>
    </xdr:from>
    <xdr:to>
      <xdr:col>36</xdr:col>
      <xdr:colOff>165100</xdr:colOff>
      <xdr:row>58</xdr:row>
      <xdr:rowOff>147723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138850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24575</xdr:rowOff>
    </xdr:from>
    <xdr:to>
      <xdr:col>55</xdr:col>
      <xdr:colOff>0</xdr:colOff>
      <xdr:row>79</xdr:row>
      <xdr:rowOff>37376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6912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142811</xdr:rowOff>
    </xdr:from>
    <xdr:to>
      <xdr:col>50</xdr:col>
      <xdr:colOff>114300</xdr:colOff>
      <xdr:row>79</xdr:row>
      <xdr:rowOff>37376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15911"/>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142811</xdr:rowOff>
    </xdr:from>
    <xdr:to>
      <xdr:col>45</xdr:col>
      <xdr:colOff>177800</xdr:colOff>
      <xdr:row>79</xdr:row>
      <xdr:rowOff>33426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15911"/>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170853</xdr:rowOff>
    </xdr:from>
    <xdr:to>
      <xdr:col>41</xdr:col>
      <xdr:colOff>50800</xdr:colOff>
      <xdr:row>79</xdr:row>
      <xdr:rowOff>33426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4395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145225</xdr:rowOff>
    </xdr:from>
    <xdr:to>
      <xdr:col>55</xdr:col>
      <xdr:colOff>50800</xdr:colOff>
      <xdr:row>79</xdr:row>
      <xdr:rowOff>75375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60152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158026</xdr:rowOff>
    </xdr:from>
    <xdr:to>
      <xdr:col>50</xdr:col>
      <xdr:colOff>165100</xdr:colOff>
      <xdr:row>79</xdr:row>
      <xdr:rowOff>88176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79303</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92011</xdr:rowOff>
    </xdr:from>
    <xdr:to>
      <xdr:col>46</xdr:col>
      <xdr:colOff>38100</xdr:colOff>
      <xdr:row>79</xdr:row>
      <xdr:rowOff>22161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13288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5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154076</xdr:rowOff>
    </xdr:from>
    <xdr:to>
      <xdr:col>41</xdr:col>
      <xdr:colOff>101600</xdr:colOff>
      <xdr:row>79</xdr:row>
      <xdr:rowOff>84226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75353</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1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120053</xdr:rowOff>
    </xdr:from>
    <xdr:to>
      <xdr:col>36</xdr:col>
      <xdr:colOff>165100</xdr:colOff>
      <xdr:row>79</xdr:row>
      <xdr:rowOff>50203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41330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129338</xdr:rowOff>
    </xdr:from>
    <xdr:to>
      <xdr:col>55</xdr:col>
      <xdr:colOff>0</xdr:colOff>
      <xdr:row>98</xdr:row>
      <xdr:rowOff>163438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31438"/>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129338</xdr:rowOff>
    </xdr:from>
    <xdr:to>
      <xdr:col>50</xdr:col>
      <xdr:colOff>114300</xdr:colOff>
      <xdr:row>99</xdr:row>
      <xdr:rowOff>9675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31438"/>
          <a:ext cx="889000" cy="5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9675</xdr:rowOff>
    </xdr:from>
    <xdr:to>
      <xdr:col>45</xdr:col>
      <xdr:colOff>177800</xdr:colOff>
      <xdr:row>99</xdr:row>
      <xdr:rowOff>36520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83225"/>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160496</xdr:rowOff>
    </xdr:from>
    <xdr:to>
      <xdr:col>41</xdr:col>
      <xdr:colOff>50800</xdr:colOff>
      <xdr:row>99</xdr:row>
      <xdr:rowOff>36520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62596"/>
          <a:ext cx="889000" cy="4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112638</xdr:rowOff>
    </xdr:from>
    <xdr:to>
      <xdr:col>55</xdr:col>
      <xdr:colOff>50800</xdr:colOff>
      <xdr:row>99</xdr:row>
      <xdr:rowOff>42788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27565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78538</xdr:rowOff>
    </xdr:from>
    <xdr:to>
      <xdr:col>50</xdr:col>
      <xdr:colOff>165100</xdr:colOff>
      <xdr:row>99</xdr:row>
      <xdr:rowOff>8688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171265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7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130325</xdr:rowOff>
    </xdr:from>
    <xdr:to>
      <xdr:col>46</xdr:col>
      <xdr:colOff>38100</xdr:colOff>
      <xdr:row>99</xdr:row>
      <xdr:rowOff>60475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51602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157170</xdr:rowOff>
    </xdr:from>
    <xdr:to>
      <xdr:col>41</xdr:col>
      <xdr:colOff>101600</xdr:colOff>
      <xdr:row>99</xdr:row>
      <xdr:rowOff>87320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78447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109696</xdr:rowOff>
    </xdr:from>
    <xdr:to>
      <xdr:col>36</xdr:col>
      <xdr:colOff>165100</xdr:colOff>
      <xdr:row>99</xdr:row>
      <xdr:rowOff>39846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30973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69651</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56201"/>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69651</xdr:rowOff>
    </xdr:from>
    <xdr:to>
      <xdr:col>76</xdr:col>
      <xdr:colOff>114300</xdr:colOff>
      <xdr:row>39</xdr:row>
      <xdr:rowOff>96658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56201"/>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96658</xdr:rowOff>
    </xdr:from>
    <xdr:to>
      <xdr:col>71</xdr:col>
      <xdr:colOff>177800</xdr:colOff>
      <xdr:row>39</xdr:row>
      <xdr:rowOff>97556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83208"/>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18851</xdr:rowOff>
    </xdr:from>
    <xdr:to>
      <xdr:col>76</xdr:col>
      <xdr:colOff>165100</xdr:colOff>
      <xdr:row>39</xdr:row>
      <xdr:rowOff>120451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111578</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9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45858</xdr:rowOff>
    </xdr:from>
    <xdr:to>
      <xdr:col>72</xdr:col>
      <xdr:colOff>38100</xdr:colOff>
      <xdr:row>39</xdr:row>
      <xdr:rowOff>147458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138585</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46756</xdr:rowOff>
    </xdr:from>
    <xdr:to>
      <xdr:col>67</xdr:col>
      <xdr:colOff>101600</xdr:colOff>
      <xdr:row>39</xdr:row>
      <xdr:rowOff>148356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139483</xdr:rowOff>
    </xdr:from>
    <xdr:ext cx="313932"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57333" y="6826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394</xdr:rowOff>
    </xdr:from>
    <xdr:to>
      <xdr:col>85</xdr:col>
      <xdr:colOff>127000</xdr:colOff>
      <xdr:row>78</xdr:row>
      <xdr:rowOff>2908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7349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2908</xdr:rowOff>
    </xdr:from>
    <xdr:to>
      <xdr:col>81</xdr:col>
      <xdr:colOff>50800</xdr:colOff>
      <xdr:row>78</xdr:row>
      <xdr:rowOff>15061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7600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15061</xdr:rowOff>
    </xdr:from>
    <xdr:to>
      <xdr:col>76</xdr:col>
      <xdr:colOff>114300</xdr:colOff>
      <xdr:row>78</xdr:row>
      <xdr:rowOff>25197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38816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25197</xdr:rowOff>
    </xdr:from>
    <xdr:to>
      <xdr:col>71</xdr:col>
      <xdr:colOff>177800</xdr:colOff>
      <xdr:row>78</xdr:row>
      <xdr:rowOff>35452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98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121044</xdr:rowOff>
    </xdr:from>
    <xdr:to>
      <xdr:col>85</xdr:col>
      <xdr:colOff>177800</xdr:colOff>
      <xdr:row>78</xdr:row>
      <xdr:rowOff>51194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143921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123558</xdr:rowOff>
    </xdr:from>
    <xdr:to>
      <xdr:col>81</xdr:col>
      <xdr:colOff>101600</xdr:colOff>
      <xdr:row>78</xdr:row>
      <xdr:rowOff>53708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70235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10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135711</xdr:rowOff>
    </xdr:from>
    <xdr:to>
      <xdr:col>76</xdr:col>
      <xdr:colOff>165100</xdr:colOff>
      <xdr:row>78</xdr:row>
      <xdr:rowOff>65861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82388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1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145847</xdr:rowOff>
    </xdr:from>
    <xdr:to>
      <xdr:col>72</xdr:col>
      <xdr:colOff>38100</xdr:colOff>
      <xdr:row>78</xdr:row>
      <xdr:rowOff>75997</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92524</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156102</xdr:rowOff>
    </xdr:from>
    <xdr:to>
      <xdr:col>67</xdr:col>
      <xdr:colOff>101600</xdr:colOff>
      <xdr:row>78</xdr:row>
      <xdr:rowOff>86252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102779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44025</xdr:rowOff>
    </xdr:from>
    <xdr:to>
      <xdr:col>85</xdr:col>
      <xdr:colOff>127000</xdr:colOff>
      <xdr:row>98</xdr:row>
      <xdr:rowOff>115241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46125"/>
          <a:ext cx="838200" cy="7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115241</xdr:rowOff>
    </xdr:from>
    <xdr:to>
      <xdr:col>81</xdr:col>
      <xdr:colOff>50800</xdr:colOff>
      <xdr:row>98</xdr:row>
      <xdr:rowOff>160992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17341"/>
          <a:ext cx="889000" cy="4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160992</xdr:rowOff>
    </xdr:from>
    <xdr:to>
      <xdr:col>76</xdr:col>
      <xdr:colOff>114300</xdr:colOff>
      <xdr:row>99</xdr:row>
      <xdr:rowOff>3487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6309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3487</xdr:rowOff>
    </xdr:from>
    <xdr:to>
      <xdr:col>71</xdr:col>
      <xdr:colOff>177800</xdr:colOff>
      <xdr:row>99</xdr:row>
      <xdr:rowOff>11179</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77037"/>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164675</xdr:rowOff>
    </xdr:from>
    <xdr:to>
      <xdr:col>85</xdr:col>
      <xdr:colOff>177800</xdr:colOff>
      <xdr:row>98</xdr:row>
      <xdr:rowOff>94825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16102</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64441</xdr:rowOff>
    </xdr:from>
    <xdr:to>
      <xdr:col>81</xdr:col>
      <xdr:colOff>101600</xdr:colOff>
      <xdr:row>98</xdr:row>
      <xdr:rowOff>166041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11118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110192</xdr:rowOff>
    </xdr:from>
    <xdr:to>
      <xdr:col>76</xdr:col>
      <xdr:colOff>165100</xdr:colOff>
      <xdr:row>99</xdr:row>
      <xdr:rowOff>40342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31469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0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124137</xdr:rowOff>
    </xdr:from>
    <xdr:to>
      <xdr:col>72</xdr:col>
      <xdr:colOff>38100</xdr:colOff>
      <xdr:row>99</xdr:row>
      <xdr:rowOff>54287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45414</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131829</xdr:rowOff>
    </xdr:from>
    <xdr:to>
      <xdr:col>67</xdr:col>
      <xdr:colOff>101600</xdr:colOff>
      <xdr:row>99</xdr:row>
      <xdr:rowOff>61979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53106</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32761</xdr:rowOff>
    </xdr:from>
    <xdr:to>
      <xdr:col>116</xdr:col>
      <xdr:colOff>63500</xdr:colOff>
      <xdr:row>58</xdr:row>
      <xdr:rowOff>34589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7686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20828</xdr:rowOff>
    </xdr:from>
    <xdr:to>
      <xdr:col>111</xdr:col>
      <xdr:colOff>177800</xdr:colOff>
      <xdr:row>58</xdr:row>
      <xdr:rowOff>34589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964928"/>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20828</xdr:rowOff>
    </xdr:from>
    <xdr:to>
      <xdr:col>107</xdr:col>
      <xdr:colOff>50800</xdr:colOff>
      <xdr:row>58</xdr:row>
      <xdr:rowOff>51872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64928"/>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51872</xdr:rowOff>
    </xdr:from>
    <xdr:to>
      <xdr:col>102</xdr:col>
      <xdr:colOff>114300</xdr:colOff>
      <xdr:row>58</xdr:row>
      <xdr:rowOff>53404</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95972"/>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153411</xdr:rowOff>
    </xdr:from>
    <xdr:to>
      <xdr:col>116</xdr:col>
      <xdr:colOff>114300</xdr:colOff>
      <xdr:row>58</xdr:row>
      <xdr:rowOff>83561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155239</xdr:rowOff>
    </xdr:from>
    <xdr:to>
      <xdr:col>112</xdr:col>
      <xdr:colOff>38100</xdr:colOff>
      <xdr:row>58</xdr:row>
      <xdr:rowOff>85389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76516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2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141478</xdr:rowOff>
    </xdr:from>
    <xdr:to>
      <xdr:col>107</xdr:col>
      <xdr:colOff>101600</xdr:colOff>
      <xdr:row>58</xdr:row>
      <xdr:rowOff>71628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62755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1072</xdr:rowOff>
    </xdr:from>
    <xdr:to>
      <xdr:col>102</xdr:col>
      <xdr:colOff>165100</xdr:colOff>
      <xdr:row>58</xdr:row>
      <xdr:rowOff>102672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93799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3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2604</xdr:rowOff>
    </xdr:from>
    <xdr:to>
      <xdr:col>98</xdr:col>
      <xdr:colOff>38100</xdr:colOff>
      <xdr:row>58</xdr:row>
      <xdr:rowOff>104204</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95331</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3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42022</xdr:rowOff>
    </xdr:from>
    <xdr:to>
      <xdr:col>116</xdr:col>
      <xdr:colOff>63500</xdr:colOff>
      <xdr:row>78</xdr:row>
      <xdr:rowOff>46104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415122"/>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46104</xdr:rowOff>
    </xdr:from>
    <xdr:to>
      <xdr:col>111</xdr:col>
      <xdr:colOff>177800</xdr:colOff>
      <xdr:row>78</xdr:row>
      <xdr:rowOff>59689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419204"/>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83497</xdr:rowOff>
    </xdr:from>
    <xdr:to>
      <xdr:col>107</xdr:col>
      <xdr:colOff>50800</xdr:colOff>
      <xdr:row>78</xdr:row>
      <xdr:rowOff>59689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42247"/>
          <a:ext cx="889000" cy="4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80199</xdr:rowOff>
    </xdr:from>
    <xdr:to>
      <xdr:col>102</xdr:col>
      <xdr:colOff>114300</xdr:colOff>
      <xdr:row>75</xdr:row>
      <xdr:rowOff>83497</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938949"/>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162672</xdr:rowOff>
    </xdr:from>
    <xdr:to>
      <xdr:col>116</xdr:col>
      <xdr:colOff>114300</xdr:colOff>
      <xdr:row>78</xdr:row>
      <xdr:rowOff>92822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3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77599</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27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166754</xdr:rowOff>
    </xdr:from>
    <xdr:to>
      <xdr:col>112</xdr:col>
      <xdr:colOff>38100</xdr:colOff>
      <xdr:row>78</xdr:row>
      <xdr:rowOff>96904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3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88031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4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8889</xdr:rowOff>
    </xdr:from>
    <xdr:to>
      <xdr:col>107</xdr:col>
      <xdr:colOff>101600</xdr:colOff>
      <xdr:row>78</xdr:row>
      <xdr:rowOff>110489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101616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4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32697</xdr:rowOff>
    </xdr:from>
    <xdr:to>
      <xdr:col>102</xdr:col>
      <xdr:colOff>165100</xdr:colOff>
      <xdr:row>75</xdr:row>
      <xdr:rowOff>134297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150824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29399</xdr:rowOff>
    </xdr:from>
    <xdr:to>
      <xdr:col>98</xdr:col>
      <xdr:colOff>38100</xdr:colOff>
      <xdr:row>75</xdr:row>
      <xdr:rowOff>130999</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147526</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歳出決算総額は、住民一人当たり</a:t>
          </a:r>
          <a:r>
            <a:rPr kumimoji="1" lang="en-US" altLang="ja-JP" sz="950">
              <a:latin typeface="ＭＳ Ｐゴシック" panose="020B0600070205080204" pitchFamily="50" charset="-128"/>
              <a:ea typeface="ＭＳ Ｐゴシック" panose="020B0600070205080204" pitchFamily="50" charset="-128"/>
            </a:rPr>
            <a:t>717,166</a:t>
          </a:r>
          <a:r>
            <a:rPr kumimoji="1" lang="ja-JP" altLang="en-US" sz="950">
              <a:latin typeface="ＭＳ Ｐゴシック" panose="020B0600070205080204" pitchFamily="50" charset="-128"/>
              <a:ea typeface="ＭＳ Ｐゴシック" panose="020B0600070205080204" pitchFamily="50" charset="-128"/>
            </a:rPr>
            <a:t>円となっており、前年度から</a:t>
          </a:r>
          <a:r>
            <a:rPr kumimoji="1" lang="en-US" altLang="ja-JP" sz="950">
              <a:latin typeface="ＭＳ Ｐゴシック" panose="020B0600070205080204" pitchFamily="50" charset="-128"/>
              <a:ea typeface="ＭＳ Ｐゴシック" panose="020B0600070205080204" pitchFamily="50" charset="-128"/>
            </a:rPr>
            <a:t>37,288</a:t>
          </a:r>
          <a:r>
            <a:rPr kumimoji="1" lang="ja-JP" altLang="en-US" sz="950">
              <a:latin typeface="ＭＳ Ｐゴシック" panose="020B0600070205080204" pitchFamily="50" charset="-128"/>
              <a:ea typeface="ＭＳ Ｐゴシック" panose="020B0600070205080204" pitchFamily="50" charset="-128"/>
            </a:rPr>
            <a:t>円増加した。人件費は類似団体平均値を下回る</a:t>
          </a:r>
          <a:r>
            <a:rPr kumimoji="1" lang="en-US" altLang="ja-JP" sz="950">
              <a:latin typeface="ＭＳ Ｐゴシック" panose="020B0600070205080204" pitchFamily="50" charset="-128"/>
              <a:ea typeface="ＭＳ Ｐゴシック" panose="020B0600070205080204" pitchFamily="50" charset="-128"/>
            </a:rPr>
            <a:t>93,868</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536</a:t>
          </a:r>
          <a:r>
            <a:rPr kumimoji="1" lang="ja-JP" altLang="en-US" sz="950">
              <a:latin typeface="ＭＳ Ｐゴシック" panose="020B0600070205080204" pitchFamily="50" charset="-128"/>
              <a:ea typeface="ＭＳ Ｐゴシック" panose="020B0600070205080204" pitchFamily="50" charset="-128"/>
            </a:rPr>
            <a:t>円増加した。退職手当特別負担金の増や人勧に伴う期末手当等の増などの増要因があったものの、議員定員の減による議員報酬等の減や学校給食センター調理業務の民間委託に伴う会計年度任用職員の報酬等の減などが影響し、支出額は</a:t>
          </a:r>
          <a:r>
            <a:rPr kumimoji="1" lang="en-US" altLang="ja-JP" sz="950">
              <a:latin typeface="ＭＳ Ｐゴシック" panose="020B0600070205080204" pitchFamily="50" charset="-128"/>
              <a:ea typeface="ＭＳ Ｐゴシック" panose="020B0600070205080204" pitchFamily="50" charset="-128"/>
            </a:rPr>
            <a:t>1.3</a:t>
          </a:r>
          <a:r>
            <a:rPr kumimoji="1" lang="ja-JP" altLang="en-US" sz="950">
              <a:latin typeface="ＭＳ Ｐゴシック" panose="020B0600070205080204" pitchFamily="50" charset="-128"/>
              <a:ea typeface="ＭＳ Ｐゴシック" panose="020B0600070205080204" pitchFamily="50" charset="-128"/>
            </a:rPr>
            <a:t>％の減となったが、人口減少率が</a:t>
          </a:r>
          <a:r>
            <a:rPr kumimoji="1" lang="en-US" altLang="ja-JP" sz="950">
              <a:latin typeface="ＭＳ Ｐゴシック" panose="020B0600070205080204" pitchFamily="50" charset="-128"/>
              <a:ea typeface="ＭＳ Ｐゴシック" panose="020B0600070205080204" pitchFamily="50" charset="-128"/>
            </a:rPr>
            <a:t>0.66</a:t>
          </a:r>
          <a:r>
            <a:rPr kumimoji="1" lang="ja-JP" altLang="en-US" sz="950">
              <a:latin typeface="ＭＳ Ｐゴシック" panose="020B0600070205080204" pitchFamily="50" charset="-128"/>
              <a:ea typeface="ＭＳ Ｐゴシック" panose="020B0600070205080204" pitchFamily="50" charset="-128"/>
            </a:rPr>
            <a:t>ポイント増加した影響により微増となった。補助費は類似団体平均値を上回る</a:t>
          </a:r>
          <a:r>
            <a:rPr kumimoji="1" lang="en-US" altLang="ja-JP" sz="950">
              <a:latin typeface="ＭＳ Ｐゴシック" panose="020B0600070205080204" pitchFamily="50" charset="-128"/>
              <a:ea typeface="ＭＳ Ｐゴシック" panose="020B0600070205080204" pitchFamily="50" charset="-128"/>
            </a:rPr>
            <a:t>157,826</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18,984</a:t>
          </a:r>
          <a:r>
            <a:rPr kumimoji="1" lang="ja-JP" altLang="en-US" sz="950">
              <a:latin typeface="ＭＳ Ｐゴシック" panose="020B0600070205080204" pitchFamily="50" charset="-128"/>
              <a:ea typeface="ＭＳ Ｐゴシック" panose="020B0600070205080204" pitchFamily="50" charset="-128"/>
            </a:rPr>
            <a:t>円増加した。東京オリンピック・パラリンピックのフランスハンドボールチーム事前合宿事業の減、東山梨行政事務組合への斎場建設費負担金の償還終了に伴う減などの減要因があったものの、ふるさと納税寄附金の増加に伴う寄付者返礼品の増やコロナ禍及び物価高騰により疲弊している地域経済への下支えとして計</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回、甲州市地域応援商品券事業を実施したことなどにより大幅な増となった。物件費は、類似団体平均値を上回る</a:t>
          </a:r>
          <a:r>
            <a:rPr kumimoji="1" lang="en-US" altLang="ja-JP" sz="950">
              <a:latin typeface="ＭＳ Ｐゴシック" panose="020B0600070205080204" pitchFamily="50" charset="-128"/>
              <a:ea typeface="ＭＳ Ｐゴシック" panose="020B0600070205080204" pitchFamily="50" charset="-128"/>
            </a:rPr>
            <a:t>109,709</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467</a:t>
          </a:r>
          <a:r>
            <a:rPr kumimoji="1" lang="ja-JP" altLang="en-US" sz="950">
              <a:latin typeface="ＭＳ Ｐゴシック" panose="020B0600070205080204" pitchFamily="50" charset="-128"/>
              <a:ea typeface="ＭＳ Ｐゴシック" panose="020B0600070205080204" pitchFamily="50" charset="-128"/>
            </a:rPr>
            <a:t>円増加した。ふるさと納税推進事業費の増や学校給食センター調理業務の委託料の増、原油価格の高騰に起因する各公共施設等の光熱水費の増などの増要因もあったが、環境センター解体事業の終了に伴う減、新型コロナウイルスワクチン接種事業の減などにより、支出額は</a:t>
          </a:r>
          <a:r>
            <a:rPr kumimoji="1" lang="en-US" altLang="ja-JP" sz="950">
              <a:latin typeface="ＭＳ Ｐゴシック" panose="020B0600070205080204" pitchFamily="50" charset="-128"/>
              <a:ea typeface="ＭＳ Ｐゴシック" panose="020B0600070205080204" pitchFamily="50" charset="-128"/>
            </a:rPr>
            <a:t>1.3</a:t>
          </a:r>
          <a:r>
            <a:rPr kumimoji="1" lang="ja-JP" altLang="en-US" sz="950">
              <a:latin typeface="ＭＳ Ｐゴシック" panose="020B0600070205080204" pitchFamily="50" charset="-128"/>
              <a:ea typeface="ＭＳ Ｐゴシック" panose="020B0600070205080204" pitchFamily="50" charset="-128"/>
            </a:rPr>
            <a:t>％の減となったが、人件費と同様に人口減少率の増加により微増となった。扶助費は、類似団体平均値を下回る</a:t>
          </a:r>
          <a:r>
            <a:rPr kumimoji="1" lang="en-US" altLang="ja-JP" sz="950">
              <a:latin typeface="ＭＳ Ｐゴシック" panose="020B0600070205080204" pitchFamily="50" charset="-128"/>
              <a:ea typeface="ＭＳ Ｐゴシック" panose="020B0600070205080204" pitchFamily="50" charset="-128"/>
            </a:rPr>
            <a:t>103,163</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10,302</a:t>
          </a:r>
          <a:r>
            <a:rPr kumimoji="1" lang="ja-JP" altLang="en-US" sz="950">
              <a:latin typeface="ＭＳ Ｐゴシック" panose="020B0600070205080204" pitchFamily="50" charset="-128"/>
              <a:ea typeface="ＭＳ Ｐゴシック" panose="020B0600070205080204" pitchFamily="50" charset="-128"/>
            </a:rPr>
            <a:t>円減少した。コロナ禍及び物価高騰に伴う生活支援等として電力・ガス・食料品等価格高騰緊急支援給付金、生活困窮者緊急生活支援金の実施や障害者自立支援給付費の増などの増要因もあったが、子どもの減少による児童手当の減、住民税非課税世帯等に対する臨時特別給付金事業、子育て世帯への臨時特別給付金事業の減などにより減少した。普通建設事業費は、類似団体平均値を大きく下回る</a:t>
          </a:r>
          <a:r>
            <a:rPr kumimoji="1" lang="en-US" altLang="ja-JP" sz="950">
              <a:latin typeface="ＭＳ Ｐゴシック" panose="020B0600070205080204" pitchFamily="50" charset="-128"/>
              <a:ea typeface="ＭＳ Ｐゴシック" panose="020B0600070205080204" pitchFamily="50" charset="-128"/>
            </a:rPr>
            <a:t>39,248</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10,532</a:t>
          </a:r>
          <a:r>
            <a:rPr kumimoji="1" lang="ja-JP" altLang="en-US" sz="950">
              <a:latin typeface="ＭＳ Ｐゴシック" panose="020B0600070205080204" pitchFamily="50" charset="-128"/>
              <a:ea typeface="ＭＳ Ｐゴシック" panose="020B0600070205080204" pitchFamily="50" charset="-128"/>
            </a:rPr>
            <a:t>円減少した。新規整備は、本庁舎東側駐車場拡張工事などにより増加したが、更新整備は、塩山駅前広場改修事業の減や勝沼健康福祉センター大規模改修事業の終了などにより大幅に減少した。公債費は、類似団体平均値を上回る</a:t>
          </a:r>
          <a:r>
            <a:rPr kumimoji="1" lang="en-US" altLang="ja-JP" sz="950">
              <a:latin typeface="ＭＳ Ｐゴシック" panose="020B0600070205080204" pitchFamily="50" charset="-128"/>
              <a:ea typeface="ＭＳ Ｐゴシック" panose="020B0600070205080204" pitchFamily="50" charset="-128"/>
            </a:rPr>
            <a:t>82,657</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770</a:t>
          </a:r>
          <a:r>
            <a:rPr kumimoji="1" lang="ja-JP" altLang="en-US" sz="950">
              <a:latin typeface="ＭＳ Ｐゴシック" panose="020B0600070205080204" pitchFamily="50" charset="-128"/>
              <a:ea typeface="ＭＳ Ｐゴシック" panose="020B0600070205080204" pitchFamily="50" charset="-128"/>
            </a:rPr>
            <a:t>円増加した。合併特例債、臨時財政対策債の減などにより支出額は</a:t>
          </a:r>
          <a:r>
            <a:rPr kumimoji="1" lang="en-US" altLang="ja-JP" sz="950">
              <a:latin typeface="ＭＳ Ｐゴシック" panose="020B0600070205080204" pitchFamily="50" charset="-128"/>
              <a:ea typeface="ＭＳ Ｐゴシック" panose="020B0600070205080204" pitchFamily="50" charset="-128"/>
            </a:rPr>
            <a:t>0.8</a:t>
          </a:r>
          <a:r>
            <a:rPr kumimoji="1" lang="ja-JP" altLang="en-US" sz="950">
              <a:latin typeface="ＭＳ Ｐゴシック" panose="020B0600070205080204" pitchFamily="50" charset="-128"/>
              <a:ea typeface="ＭＳ Ｐゴシック" panose="020B0600070205080204" pitchFamily="50" charset="-128"/>
            </a:rPr>
            <a:t>％の減となったが、人件費等と同様に人口減少率の影響を受け微増となった。なお、公債費については、償還のピークを越えたため、今後は減少していく見通しであるが、引き続き、建設事業の選択実施により地方債を抑制し公債費負担の適正化に努めていく。繰出金については、類似団体平均値を大きく下回る</a:t>
          </a:r>
          <a:r>
            <a:rPr kumimoji="1" lang="en-US" altLang="ja-JP" sz="950">
              <a:latin typeface="ＭＳ Ｐゴシック" panose="020B0600070205080204" pitchFamily="50" charset="-128"/>
              <a:ea typeface="ＭＳ Ｐゴシック" panose="020B0600070205080204" pitchFamily="50" charset="-128"/>
            </a:rPr>
            <a:t>33,982</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250</a:t>
          </a:r>
          <a:r>
            <a:rPr kumimoji="1" lang="ja-JP" altLang="en-US" sz="950">
              <a:latin typeface="ＭＳ Ｐゴシック" panose="020B0600070205080204" pitchFamily="50" charset="-128"/>
              <a:ea typeface="ＭＳ Ｐゴシック" panose="020B0600070205080204" pitchFamily="50" charset="-128"/>
            </a:rPr>
            <a:t>円増加した。土地開発公社清算金の土地開発基金への操出の減や介護特会への操出減などの減要因があったが、繰出金についても人口減少率の影響により微増となった。積立金については、類似団体平均値を上回る</a:t>
          </a:r>
          <a:r>
            <a:rPr kumimoji="1" lang="en-US" altLang="ja-JP" sz="950">
              <a:latin typeface="ＭＳ Ｐゴシック" panose="020B0600070205080204" pitchFamily="50" charset="-128"/>
              <a:ea typeface="ＭＳ Ｐゴシック" panose="020B0600070205080204" pitchFamily="50" charset="-128"/>
            </a:rPr>
            <a:t>90,223</a:t>
          </a:r>
          <a:r>
            <a:rPr kumimoji="1" lang="ja-JP" altLang="en-US" sz="950">
              <a:latin typeface="ＭＳ Ｐゴシック" panose="020B0600070205080204" pitchFamily="50" charset="-128"/>
              <a:ea typeface="ＭＳ Ｐゴシック" panose="020B0600070205080204" pitchFamily="50" charset="-128"/>
            </a:rPr>
            <a:t>円であり、前年度比</a:t>
          </a:r>
          <a:r>
            <a:rPr kumimoji="1" lang="en-US" altLang="ja-JP" sz="950">
              <a:latin typeface="ＭＳ Ｐゴシック" panose="020B0600070205080204" pitchFamily="50" charset="-128"/>
              <a:ea typeface="ＭＳ Ｐゴシック" panose="020B0600070205080204" pitchFamily="50" charset="-128"/>
            </a:rPr>
            <a:t>37,384</a:t>
          </a:r>
          <a:r>
            <a:rPr kumimoji="1" lang="ja-JP" altLang="en-US" sz="950">
              <a:latin typeface="ＭＳ Ｐゴシック" panose="020B0600070205080204" pitchFamily="50" charset="-128"/>
              <a:ea typeface="ＭＳ Ｐゴシック" panose="020B0600070205080204" pitchFamily="50" charset="-128"/>
            </a:rPr>
            <a:t>円増加した。ふるさと納税寄付金の増加に伴う基金積立額の増や財政調整基金への予算積立を行ったことが増加の主な要因として挙げられる。今後についても、災害等に備える財政調整基金や施設更新に備える公共施設整備基金への積立を行うため、引き続き、事業の抜本的な見直しを行い予算確保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29,925
29,668
264.11
22,449,629
21,461,188
918,403
10,246,752
18,683,458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18733</xdr:rowOff>
    </xdr:from>
    <xdr:to>
      <xdr:col>24</xdr:col>
      <xdr:colOff>63500</xdr:colOff>
      <xdr:row>35</xdr:row>
      <xdr:rowOff>52260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9483"/>
          <a:ext cx="8382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29020</xdr:rowOff>
    </xdr:from>
    <xdr:to>
      <xdr:col>19</xdr:col>
      <xdr:colOff>177800</xdr:colOff>
      <xdr:row>35</xdr:row>
      <xdr:rowOff>52260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9770"/>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29020</xdr:rowOff>
    </xdr:from>
    <xdr:to>
      <xdr:col>15</xdr:col>
      <xdr:colOff>50800</xdr:colOff>
      <xdr:row>35</xdr:row>
      <xdr:rowOff>71501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9770"/>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52832</xdr:rowOff>
    </xdr:from>
    <xdr:to>
      <xdr:col>10</xdr:col>
      <xdr:colOff>114300</xdr:colOff>
      <xdr:row>35</xdr:row>
      <xdr:rowOff>71501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358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139383</xdr:rowOff>
    </xdr:from>
    <xdr:to>
      <xdr:col>24</xdr:col>
      <xdr:colOff>114300</xdr:colOff>
      <xdr:row>35</xdr:row>
      <xdr:rowOff>69533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162260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1460</xdr:rowOff>
    </xdr:from>
    <xdr:to>
      <xdr:col>20</xdr:col>
      <xdr:colOff>38100</xdr:colOff>
      <xdr:row>35</xdr:row>
      <xdr:rowOff>103060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119587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149670</xdr:rowOff>
    </xdr:from>
    <xdr:to>
      <xdr:col>15</xdr:col>
      <xdr:colOff>101600</xdr:colOff>
      <xdr:row>35</xdr:row>
      <xdr:rowOff>79820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96347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20701</xdr:rowOff>
    </xdr:from>
    <xdr:to>
      <xdr:col>10</xdr:col>
      <xdr:colOff>165100</xdr:colOff>
      <xdr:row>35</xdr:row>
      <xdr:rowOff>122301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138828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2032</xdr:rowOff>
    </xdr:from>
    <xdr:to>
      <xdr:col>6</xdr:col>
      <xdr:colOff>38100</xdr:colOff>
      <xdr:row>35</xdr:row>
      <xdr:rowOff>103632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120159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43618</xdr:rowOff>
    </xdr:from>
    <xdr:to>
      <xdr:col>24</xdr:col>
      <xdr:colOff>63500</xdr:colOff>
      <xdr:row>58</xdr:row>
      <xdr:rowOff>106581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7718"/>
          <a:ext cx="838200" cy="6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45263</xdr:rowOff>
    </xdr:from>
    <xdr:to>
      <xdr:col>19</xdr:col>
      <xdr:colOff>177800</xdr:colOff>
      <xdr:row>58</xdr:row>
      <xdr:rowOff>106581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9363"/>
          <a:ext cx="889000" cy="6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45263</xdr:rowOff>
    </xdr:from>
    <xdr:to>
      <xdr:col>15</xdr:col>
      <xdr:colOff>50800</xdr:colOff>
      <xdr:row>58</xdr:row>
      <xdr:rowOff>161644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9363"/>
          <a:ext cx="889000" cy="1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161644</xdr:rowOff>
    </xdr:from>
    <xdr:to>
      <xdr:col>10</xdr:col>
      <xdr:colOff>114300</xdr:colOff>
      <xdr:row>58</xdr:row>
      <xdr:rowOff>168310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5744"/>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164268</xdr:rowOff>
    </xdr:from>
    <xdr:to>
      <xdr:col>24</xdr:col>
      <xdr:colOff>114300</xdr:colOff>
      <xdr:row>58</xdr:row>
      <xdr:rowOff>94418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55781</xdr:rowOff>
    </xdr:from>
    <xdr:to>
      <xdr:col>20</xdr:col>
      <xdr:colOff>38100</xdr:colOff>
      <xdr:row>58</xdr:row>
      <xdr:rowOff>157381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165913</xdr:rowOff>
    </xdr:from>
    <xdr:to>
      <xdr:col>15</xdr:col>
      <xdr:colOff>101600</xdr:colOff>
      <xdr:row>58</xdr:row>
      <xdr:rowOff>96063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87190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110844</xdr:rowOff>
    </xdr:from>
    <xdr:to>
      <xdr:col>10</xdr:col>
      <xdr:colOff>165100</xdr:colOff>
      <xdr:row>59</xdr:row>
      <xdr:rowOff>40994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32121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117510</xdr:rowOff>
    </xdr:from>
    <xdr:to>
      <xdr:col>6</xdr:col>
      <xdr:colOff>38100</xdr:colOff>
      <xdr:row>59</xdr:row>
      <xdr:rowOff>47660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64187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6911</xdr:rowOff>
    </xdr:from>
    <xdr:to>
      <xdr:col>24</xdr:col>
      <xdr:colOff>63500</xdr:colOff>
      <xdr:row>76</xdr:row>
      <xdr:rowOff>102195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37111"/>
          <a:ext cx="838200" cy="9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6911</xdr:rowOff>
    </xdr:from>
    <xdr:to>
      <xdr:col>19</xdr:col>
      <xdr:colOff>177800</xdr:colOff>
      <xdr:row>77</xdr:row>
      <xdr:rowOff>26360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7111"/>
          <a:ext cx="889000" cy="19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26360</xdr:rowOff>
    </xdr:from>
    <xdr:to>
      <xdr:col>15</xdr:col>
      <xdr:colOff>50800</xdr:colOff>
      <xdr:row>77</xdr:row>
      <xdr:rowOff>52760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8010"/>
          <a:ext cx="8890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52760</xdr:rowOff>
    </xdr:from>
    <xdr:to>
      <xdr:col>10</xdr:col>
      <xdr:colOff>114300</xdr:colOff>
      <xdr:row>77</xdr:row>
      <xdr:rowOff>67146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4410"/>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51395</xdr:rowOff>
    </xdr:from>
    <xdr:to>
      <xdr:col>24</xdr:col>
      <xdr:colOff>114300</xdr:colOff>
      <xdr:row>76</xdr:row>
      <xdr:rowOff>152995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29822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127561</xdr:rowOff>
    </xdr:from>
    <xdr:to>
      <xdr:col>20</xdr:col>
      <xdr:colOff>38100</xdr:colOff>
      <xdr:row>76</xdr:row>
      <xdr:rowOff>57711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48838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147010</xdr:rowOff>
    </xdr:from>
    <xdr:to>
      <xdr:col>15</xdr:col>
      <xdr:colOff>101600</xdr:colOff>
      <xdr:row>77</xdr:row>
      <xdr:rowOff>77160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68287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1960</xdr:rowOff>
    </xdr:from>
    <xdr:to>
      <xdr:col>10</xdr:col>
      <xdr:colOff>165100</xdr:colOff>
      <xdr:row>77</xdr:row>
      <xdr:rowOff>103560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94687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16346</xdr:rowOff>
    </xdr:from>
    <xdr:to>
      <xdr:col>6</xdr:col>
      <xdr:colOff>38100</xdr:colOff>
      <xdr:row>77</xdr:row>
      <xdr:rowOff>117946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109073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57469</xdr:rowOff>
    </xdr:from>
    <xdr:to>
      <xdr:col>24</xdr:col>
      <xdr:colOff>63500</xdr:colOff>
      <xdr:row>98</xdr:row>
      <xdr:rowOff>97717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59569"/>
          <a:ext cx="838200" cy="4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57469</xdr:rowOff>
    </xdr:from>
    <xdr:to>
      <xdr:col>19</xdr:col>
      <xdr:colOff>177800</xdr:colOff>
      <xdr:row>98</xdr:row>
      <xdr:rowOff>111488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59569"/>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111488</xdr:rowOff>
    </xdr:from>
    <xdr:to>
      <xdr:col>15</xdr:col>
      <xdr:colOff>50800</xdr:colOff>
      <xdr:row>98</xdr:row>
      <xdr:rowOff>130161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3588"/>
          <a:ext cx="8890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130161</xdr:rowOff>
    </xdr:from>
    <xdr:to>
      <xdr:col>10</xdr:col>
      <xdr:colOff>114300</xdr:colOff>
      <xdr:row>98</xdr:row>
      <xdr:rowOff>138243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2261"/>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46917</xdr:rowOff>
    </xdr:from>
    <xdr:to>
      <xdr:col>24</xdr:col>
      <xdr:colOff>114300</xdr:colOff>
      <xdr:row>98</xdr:row>
      <xdr:rowOff>148517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6669</xdr:rowOff>
    </xdr:from>
    <xdr:to>
      <xdr:col>20</xdr:col>
      <xdr:colOff>38100</xdr:colOff>
      <xdr:row>98</xdr:row>
      <xdr:rowOff>108269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124796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60688</xdr:rowOff>
    </xdr:from>
    <xdr:to>
      <xdr:col>15</xdr:col>
      <xdr:colOff>101600</xdr:colOff>
      <xdr:row>98</xdr:row>
      <xdr:rowOff>162288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153415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79361</xdr:rowOff>
    </xdr:from>
    <xdr:to>
      <xdr:col>10</xdr:col>
      <xdr:colOff>165100</xdr:colOff>
      <xdr:row>99</xdr:row>
      <xdr:rowOff>9511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87443</xdr:rowOff>
    </xdr:from>
    <xdr:to>
      <xdr:col>6</xdr:col>
      <xdr:colOff>38100</xdr:colOff>
      <xdr:row>99</xdr:row>
      <xdr:rowOff>17593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8720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74059</xdr:rowOff>
    </xdr:from>
    <xdr:to>
      <xdr:col>55</xdr:col>
      <xdr:colOff>0</xdr:colOff>
      <xdr:row>38</xdr:row>
      <xdr:rowOff>83203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8915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83203</xdr:rowOff>
    </xdr:from>
    <xdr:to>
      <xdr:col>50</xdr:col>
      <xdr:colOff>114300</xdr:colOff>
      <xdr:row>38</xdr:row>
      <xdr:rowOff>89081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830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79284</xdr:rowOff>
    </xdr:from>
    <xdr:to>
      <xdr:col>45</xdr:col>
      <xdr:colOff>177800</xdr:colOff>
      <xdr:row>38</xdr:row>
      <xdr:rowOff>89081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43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8092</xdr:rowOff>
    </xdr:from>
    <xdr:to>
      <xdr:col>41</xdr:col>
      <xdr:colOff>50800</xdr:colOff>
      <xdr:row>38</xdr:row>
      <xdr:rowOff>79284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23192"/>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23259</xdr:rowOff>
    </xdr:from>
    <xdr:to>
      <xdr:col>55</xdr:col>
      <xdr:colOff>50800</xdr:colOff>
      <xdr:row>38</xdr:row>
      <xdr:rowOff>124859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32403</xdr:rowOff>
    </xdr:from>
    <xdr:to>
      <xdr:col>50</xdr:col>
      <xdr:colOff>165100</xdr:colOff>
      <xdr:row>38</xdr:row>
      <xdr:rowOff>134003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125130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38281</xdr:rowOff>
    </xdr:from>
    <xdr:to>
      <xdr:col>46</xdr:col>
      <xdr:colOff>38100</xdr:colOff>
      <xdr:row>38</xdr:row>
      <xdr:rowOff>139881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131008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28484</xdr:rowOff>
    </xdr:from>
    <xdr:to>
      <xdr:col>41</xdr:col>
      <xdr:colOff>101600</xdr:colOff>
      <xdr:row>38</xdr:row>
      <xdr:rowOff>130084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128742</xdr:rowOff>
    </xdr:from>
    <xdr:to>
      <xdr:col>36</xdr:col>
      <xdr:colOff>165100</xdr:colOff>
      <xdr:row>38</xdr:row>
      <xdr:rowOff>58892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75419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4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48086</xdr:rowOff>
    </xdr:from>
    <xdr:to>
      <xdr:col>55</xdr:col>
      <xdr:colOff>0</xdr:colOff>
      <xdr:row>58</xdr:row>
      <xdr:rowOff>53213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92186"/>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25683</xdr:rowOff>
    </xdr:from>
    <xdr:to>
      <xdr:col>50</xdr:col>
      <xdr:colOff>114300</xdr:colOff>
      <xdr:row>58</xdr:row>
      <xdr:rowOff>48086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6978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25683</xdr:rowOff>
    </xdr:from>
    <xdr:to>
      <xdr:col>45</xdr:col>
      <xdr:colOff>177800</xdr:colOff>
      <xdr:row>58</xdr:row>
      <xdr:rowOff>35415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69783"/>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19674</xdr:rowOff>
    </xdr:from>
    <xdr:to>
      <xdr:col>41</xdr:col>
      <xdr:colOff>50800</xdr:colOff>
      <xdr:row>58</xdr:row>
      <xdr:rowOff>35415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963774"/>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2413</xdr:rowOff>
    </xdr:from>
    <xdr:to>
      <xdr:col>55</xdr:col>
      <xdr:colOff>50800</xdr:colOff>
      <xdr:row>58</xdr:row>
      <xdr:rowOff>104013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152290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168736</xdr:rowOff>
    </xdr:from>
    <xdr:to>
      <xdr:col>50</xdr:col>
      <xdr:colOff>165100</xdr:colOff>
      <xdr:row>58</xdr:row>
      <xdr:rowOff>98886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90013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3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146333</xdr:rowOff>
    </xdr:from>
    <xdr:to>
      <xdr:col>46</xdr:col>
      <xdr:colOff>38100</xdr:colOff>
      <xdr:row>58</xdr:row>
      <xdr:rowOff>76483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67610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1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156065</xdr:rowOff>
    </xdr:from>
    <xdr:to>
      <xdr:col>41</xdr:col>
      <xdr:colOff>101600</xdr:colOff>
      <xdr:row>58</xdr:row>
      <xdr:rowOff>86215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77342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140324</xdr:rowOff>
    </xdr:from>
    <xdr:to>
      <xdr:col>36</xdr:col>
      <xdr:colOff>165100</xdr:colOff>
      <xdr:row>58</xdr:row>
      <xdr:rowOff>70474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1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61601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0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1608</xdr:rowOff>
    </xdr:from>
    <xdr:to>
      <xdr:col>55</xdr:col>
      <xdr:colOff>0</xdr:colOff>
      <xdr:row>78</xdr:row>
      <xdr:rowOff>35902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4708"/>
          <a:ext cx="838200" cy="3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35902</xdr:rowOff>
    </xdr:from>
    <xdr:to>
      <xdr:col>50</xdr:col>
      <xdr:colOff>114300</xdr:colOff>
      <xdr:row>78</xdr:row>
      <xdr:rowOff>53541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9002"/>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53541</xdr:rowOff>
    </xdr:from>
    <xdr:to>
      <xdr:col>45</xdr:col>
      <xdr:colOff>177800</xdr:colOff>
      <xdr:row>78</xdr:row>
      <xdr:rowOff>83204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6641"/>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83204</xdr:rowOff>
    </xdr:from>
    <xdr:to>
      <xdr:col>41</xdr:col>
      <xdr:colOff>50800</xdr:colOff>
      <xdr:row>78</xdr:row>
      <xdr:rowOff>83894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630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122258</xdr:rowOff>
    </xdr:from>
    <xdr:to>
      <xdr:col>55</xdr:col>
      <xdr:colOff>50800</xdr:colOff>
      <xdr:row>78</xdr:row>
      <xdr:rowOff>52408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81635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156552</xdr:rowOff>
    </xdr:from>
    <xdr:to>
      <xdr:col>50</xdr:col>
      <xdr:colOff>165100</xdr:colOff>
      <xdr:row>78</xdr:row>
      <xdr:rowOff>86702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77829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2741</xdr:rowOff>
    </xdr:from>
    <xdr:to>
      <xdr:col>46</xdr:col>
      <xdr:colOff>38100</xdr:colOff>
      <xdr:row>78</xdr:row>
      <xdr:rowOff>104341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95468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32404</xdr:rowOff>
    </xdr:from>
    <xdr:to>
      <xdr:col>41</xdr:col>
      <xdr:colOff>101600</xdr:colOff>
      <xdr:row>78</xdr:row>
      <xdr:rowOff>134004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125131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33094</xdr:rowOff>
    </xdr:from>
    <xdr:to>
      <xdr:col>36</xdr:col>
      <xdr:colOff>165100</xdr:colOff>
      <xdr:row>78</xdr:row>
      <xdr:rowOff>134694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127888</xdr:rowOff>
    </xdr:from>
    <xdr:to>
      <xdr:col>55</xdr:col>
      <xdr:colOff>0</xdr:colOff>
      <xdr:row>96</xdr:row>
      <xdr:rowOff>148910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87088"/>
          <a:ext cx="8382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127888</xdr:rowOff>
    </xdr:from>
    <xdr:to>
      <xdr:col>50</xdr:col>
      <xdr:colOff>114300</xdr:colOff>
      <xdr:row>96</xdr:row>
      <xdr:rowOff>156063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87088"/>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156063</xdr:rowOff>
    </xdr:from>
    <xdr:to>
      <xdr:col>45</xdr:col>
      <xdr:colOff>177800</xdr:colOff>
      <xdr:row>97</xdr:row>
      <xdr:rowOff>54614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15263"/>
          <a:ext cx="889000" cy="7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149130</xdr:rowOff>
    </xdr:from>
    <xdr:to>
      <xdr:col>41</xdr:col>
      <xdr:colOff>50800</xdr:colOff>
      <xdr:row>97</xdr:row>
      <xdr:rowOff>54614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08330"/>
          <a:ext cx="889000" cy="7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98110</xdr:rowOff>
    </xdr:from>
    <xdr:to>
      <xdr:col>55</xdr:col>
      <xdr:colOff>50800</xdr:colOff>
      <xdr:row>97</xdr:row>
      <xdr:rowOff>28260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76537</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77088</xdr:rowOff>
    </xdr:from>
    <xdr:to>
      <xdr:col>50</xdr:col>
      <xdr:colOff>165100</xdr:colOff>
      <xdr:row>97</xdr:row>
      <xdr:rowOff>7238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169815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105263</xdr:rowOff>
    </xdr:from>
    <xdr:to>
      <xdr:col>46</xdr:col>
      <xdr:colOff>38100</xdr:colOff>
      <xdr:row>97</xdr:row>
      <xdr:rowOff>35413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26540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3814</xdr:rowOff>
    </xdr:from>
    <xdr:to>
      <xdr:col>41</xdr:col>
      <xdr:colOff>101600</xdr:colOff>
      <xdr:row>97</xdr:row>
      <xdr:rowOff>105414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96541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98330</xdr:rowOff>
    </xdr:from>
    <xdr:to>
      <xdr:col>36</xdr:col>
      <xdr:colOff>165100</xdr:colOff>
      <xdr:row>97</xdr:row>
      <xdr:rowOff>28480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19607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131661</xdr:rowOff>
    </xdr:from>
    <xdr:to>
      <xdr:col>85</xdr:col>
      <xdr:colOff>127000</xdr:colOff>
      <xdr:row>36</xdr:row>
      <xdr:rowOff>132842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03861"/>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89294</xdr:rowOff>
    </xdr:from>
    <xdr:to>
      <xdr:col>81</xdr:col>
      <xdr:colOff>50800</xdr:colOff>
      <xdr:row>36</xdr:row>
      <xdr:rowOff>132842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61494"/>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89294</xdr:rowOff>
    </xdr:from>
    <xdr:to>
      <xdr:col>76</xdr:col>
      <xdr:colOff>114300</xdr:colOff>
      <xdr:row>36</xdr:row>
      <xdr:rowOff>130594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61494"/>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109830</xdr:rowOff>
    </xdr:from>
    <xdr:to>
      <xdr:col>71</xdr:col>
      <xdr:colOff>177800</xdr:colOff>
      <xdr:row>36</xdr:row>
      <xdr:rowOff>130594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8203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80861</xdr:rowOff>
    </xdr:from>
    <xdr:to>
      <xdr:col>85</xdr:col>
      <xdr:colOff>177800</xdr:colOff>
      <xdr:row>37</xdr:row>
      <xdr:rowOff>11011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59288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82042</xdr:rowOff>
    </xdr:from>
    <xdr:to>
      <xdr:col>81</xdr:col>
      <xdr:colOff>101600</xdr:colOff>
      <xdr:row>37</xdr:row>
      <xdr:rowOff>12192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38494</xdr:rowOff>
    </xdr:from>
    <xdr:to>
      <xdr:col>76</xdr:col>
      <xdr:colOff>165100</xdr:colOff>
      <xdr:row>36</xdr:row>
      <xdr:rowOff>140094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131221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79794</xdr:rowOff>
    </xdr:from>
    <xdr:to>
      <xdr:col>72</xdr:col>
      <xdr:colOff>38100</xdr:colOff>
      <xdr:row>37</xdr:row>
      <xdr:rowOff>9944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59030</xdr:rowOff>
    </xdr:from>
    <xdr:to>
      <xdr:col>67</xdr:col>
      <xdr:colOff>101600</xdr:colOff>
      <xdr:row>36</xdr:row>
      <xdr:rowOff>160630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151757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28639</xdr:rowOff>
    </xdr:from>
    <xdr:to>
      <xdr:col>85</xdr:col>
      <xdr:colOff>127000</xdr:colOff>
      <xdr:row>57</xdr:row>
      <xdr:rowOff>114402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01289"/>
          <a:ext cx="8382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32233</xdr:rowOff>
    </xdr:from>
    <xdr:to>
      <xdr:col>81</xdr:col>
      <xdr:colOff>50800</xdr:colOff>
      <xdr:row>57</xdr:row>
      <xdr:rowOff>114402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04883"/>
          <a:ext cx="8890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32233</xdr:rowOff>
    </xdr:from>
    <xdr:to>
      <xdr:col>76</xdr:col>
      <xdr:colOff>114300</xdr:colOff>
      <xdr:row>58</xdr:row>
      <xdr:rowOff>48552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04883"/>
          <a:ext cx="889000" cy="1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119405</xdr:rowOff>
    </xdr:from>
    <xdr:to>
      <xdr:col>71</xdr:col>
      <xdr:colOff>177800</xdr:colOff>
      <xdr:row>58</xdr:row>
      <xdr:rowOff>48552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892055"/>
          <a:ext cx="889000" cy="1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149289</xdr:rowOff>
    </xdr:from>
    <xdr:to>
      <xdr:col>85</xdr:col>
      <xdr:colOff>177800</xdr:colOff>
      <xdr:row>57</xdr:row>
      <xdr:rowOff>79439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127716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63602</xdr:rowOff>
    </xdr:from>
    <xdr:to>
      <xdr:col>81</xdr:col>
      <xdr:colOff>101600</xdr:colOff>
      <xdr:row>57</xdr:row>
      <xdr:rowOff>165202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156329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152883</xdr:rowOff>
    </xdr:from>
    <xdr:to>
      <xdr:col>76</xdr:col>
      <xdr:colOff>165100</xdr:colOff>
      <xdr:row>57</xdr:row>
      <xdr:rowOff>83033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74160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169202</xdr:rowOff>
    </xdr:from>
    <xdr:to>
      <xdr:col>72</xdr:col>
      <xdr:colOff>38100</xdr:colOff>
      <xdr:row>58</xdr:row>
      <xdr:rowOff>99352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90479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68605</xdr:rowOff>
    </xdr:from>
    <xdr:to>
      <xdr:col>67</xdr:col>
      <xdr:colOff>101600</xdr:colOff>
      <xdr:row>57</xdr:row>
      <xdr:rowOff>170205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161332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69650</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14200"/>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69650</xdr:rowOff>
    </xdr:from>
    <xdr:to>
      <xdr:col>76</xdr:col>
      <xdr:colOff>114300</xdr:colOff>
      <xdr:row>79</xdr:row>
      <xdr:rowOff>96658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614200"/>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96658</xdr:rowOff>
    </xdr:from>
    <xdr:to>
      <xdr:col>71</xdr:col>
      <xdr:colOff>177800</xdr:colOff>
      <xdr:row>79</xdr:row>
      <xdr:rowOff>97555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41208"/>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18850</xdr:rowOff>
    </xdr:from>
    <xdr:to>
      <xdr:col>76</xdr:col>
      <xdr:colOff>165100</xdr:colOff>
      <xdr:row>79</xdr:row>
      <xdr:rowOff>120450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111577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5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45858</xdr:rowOff>
    </xdr:from>
    <xdr:to>
      <xdr:col>72</xdr:col>
      <xdr:colOff>38100</xdr:colOff>
      <xdr:row>79</xdr:row>
      <xdr:rowOff>147458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138585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8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46755</xdr:rowOff>
    </xdr:from>
    <xdr:to>
      <xdr:col>67</xdr:col>
      <xdr:colOff>101600</xdr:colOff>
      <xdr:row>79</xdr:row>
      <xdr:rowOff>148355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139482</xdr:rowOff>
    </xdr:from>
    <xdr:ext cx="31393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57333" y="13684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394</xdr:rowOff>
    </xdr:from>
    <xdr:to>
      <xdr:col>85</xdr:col>
      <xdr:colOff>127000</xdr:colOff>
      <xdr:row>98</xdr:row>
      <xdr:rowOff>2908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0249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2908</xdr:rowOff>
    </xdr:from>
    <xdr:to>
      <xdr:col>81</xdr:col>
      <xdr:colOff>50800</xdr:colOff>
      <xdr:row>98</xdr:row>
      <xdr:rowOff>15061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0500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15061</xdr:rowOff>
    </xdr:from>
    <xdr:to>
      <xdr:col>76</xdr:col>
      <xdr:colOff>114300</xdr:colOff>
      <xdr:row>98</xdr:row>
      <xdr:rowOff>25197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1716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25197</xdr:rowOff>
    </xdr:from>
    <xdr:to>
      <xdr:col>71</xdr:col>
      <xdr:colOff>177800</xdr:colOff>
      <xdr:row>98</xdr:row>
      <xdr:rowOff>35452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2729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121044</xdr:rowOff>
    </xdr:from>
    <xdr:to>
      <xdr:col>85</xdr:col>
      <xdr:colOff>177800</xdr:colOff>
      <xdr:row>98</xdr:row>
      <xdr:rowOff>51194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143921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123558</xdr:rowOff>
    </xdr:from>
    <xdr:to>
      <xdr:col>81</xdr:col>
      <xdr:colOff>101600</xdr:colOff>
      <xdr:row>98</xdr:row>
      <xdr:rowOff>53708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70235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135711</xdr:rowOff>
    </xdr:from>
    <xdr:to>
      <xdr:col>76</xdr:col>
      <xdr:colOff>165100</xdr:colOff>
      <xdr:row>98</xdr:row>
      <xdr:rowOff>65861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82388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4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145847</xdr:rowOff>
    </xdr:from>
    <xdr:to>
      <xdr:col>72</xdr:col>
      <xdr:colOff>38100</xdr:colOff>
      <xdr:row>98</xdr:row>
      <xdr:rowOff>75997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92524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156102</xdr:rowOff>
    </xdr:from>
    <xdr:to>
      <xdr:col>67</xdr:col>
      <xdr:colOff>101600</xdr:colOff>
      <xdr:row>98</xdr:row>
      <xdr:rowOff>86252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102779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目的別の主な項目をみると、議会費は類似団体平均値を上回る</a:t>
          </a:r>
          <a:r>
            <a:rPr kumimoji="1" lang="en-US" altLang="ja-JP" sz="1100">
              <a:latin typeface="ＭＳ Ｐゴシック" panose="020B0600070205080204" pitchFamily="50" charset="-128"/>
              <a:ea typeface="ＭＳ Ｐゴシック" panose="020B0600070205080204" pitchFamily="50" charset="-128"/>
            </a:rPr>
            <a:t>5,735</a:t>
          </a:r>
          <a:r>
            <a:rPr kumimoji="1" lang="ja-JP" altLang="en-US" sz="1100">
              <a:latin typeface="ＭＳ Ｐゴシック" panose="020B0600070205080204" pitchFamily="50" charset="-128"/>
              <a:ea typeface="ＭＳ Ｐゴシック" panose="020B0600070205080204" pitchFamily="50" charset="-128"/>
            </a:rPr>
            <a:t>円で、議場へアクリル板等の感染症対策を施したことにより、前年度から</a:t>
          </a:r>
          <a:r>
            <a:rPr kumimoji="1" lang="en-US" altLang="ja-JP" sz="1100">
              <a:latin typeface="ＭＳ Ｐゴシック" panose="020B0600070205080204" pitchFamily="50" charset="-128"/>
              <a:ea typeface="ＭＳ Ｐゴシック" panose="020B0600070205080204" pitchFamily="50" charset="-128"/>
            </a:rPr>
            <a:t>176</a:t>
          </a:r>
          <a:r>
            <a:rPr kumimoji="1" lang="ja-JP" altLang="en-US" sz="1100">
              <a:latin typeface="ＭＳ Ｐゴシック" panose="020B0600070205080204" pitchFamily="50" charset="-128"/>
              <a:ea typeface="ＭＳ Ｐゴシック" panose="020B0600070205080204" pitchFamily="50" charset="-128"/>
            </a:rPr>
            <a:t>円増加した。総務費は、類似団体平均値を上回る</a:t>
          </a:r>
          <a:r>
            <a:rPr kumimoji="1" lang="en-US" altLang="ja-JP" sz="1100">
              <a:latin typeface="ＭＳ Ｐゴシック" panose="020B0600070205080204" pitchFamily="50" charset="-128"/>
              <a:ea typeface="ＭＳ Ｐゴシック" panose="020B0600070205080204" pitchFamily="50" charset="-128"/>
            </a:rPr>
            <a:t>208,264</a:t>
          </a:r>
          <a:r>
            <a:rPr kumimoji="1" lang="ja-JP" altLang="en-US" sz="1100">
              <a:latin typeface="ＭＳ Ｐゴシック" panose="020B0600070205080204" pitchFamily="50" charset="-128"/>
              <a:ea typeface="ＭＳ Ｐゴシック" panose="020B0600070205080204" pitchFamily="50" charset="-128"/>
            </a:rPr>
            <a:t>円であり、ふるさと納税寄附金の増加に伴うふるさと支援基金の積立金の増やふるさと納税に係る事務費の増、本庁舎等の光熱水費の増加などにより、前年度から</a:t>
          </a:r>
          <a:r>
            <a:rPr kumimoji="1" lang="en-US" altLang="ja-JP" sz="1100">
              <a:latin typeface="ＭＳ Ｐゴシック" panose="020B0600070205080204" pitchFamily="50" charset="-128"/>
              <a:ea typeface="ＭＳ Ｐゴシック" panose="020B0600070205080204" pitchFamily="50" charset="-128"/>
            </a:rPr>
            <a:t>57,840</a:t>
          </a:r>
          <a:r>
            <a:rPr kumimoji="1" lang="ja-JP" altLang="en-US" sz="1100">
              <a:latin typeface="ＭＳ Ｐゴシック" panose="020B0600070205080204" pitchFamily="50" charset="-128"/>
              <a:ea typeface="ＭＳ Ｐゴシック" panose="020B0600070205080204" pitchFamily="50" charset="-128"/>
            </a:rPr>
            <a:t>円の大幅な増加となった。民生費は、類似団体平均値を下回る</a:t>
          </a:r>
          <a:r>
            <a:rPr kumimoji="1" lang="en-US" altLang="ja-JP" sz="1100">
              <a:latin typeface="ＭＳ Ｐゴシック" panose="020B0600070205080204" pitchFamily="50" charset="-128"/>
              <a:ea typeface="ＭＳ Ｐゴシック" panose="020B0600070205080204" pitchFamily="50" charset="-128"/>
            </a:rPr>
            <a:t>183,203</a:t>
          </a:r>
          <a:r>
            <a:rPr kumimoji="1" lang="ja-JP" altLang="en-US" sz="1100">
              <a:latin typeface="ＭＳ Ｐゴシック" panose="020B0600070205080204" pitchFamily="50" charset="-128"/>
              <a:ea typeface="ＭＳ Ｐゴシック" panose="020B0600070205080204" pitchFamily="50" charset="-128"/>
            </a:rPr>
            <a:t>円で、子育て世帯への臨時特別給付金事業費、住民税非課税世帯等に対する臨時特別給付金事業費の減や子どもの減少による児童手当の減、勝沼健康福祉センター大規模改修工事の終了などにより、前年度から</a:t>
          </a:r>
          <a:r>
            <a:rPr kumimoji="1" lang="en-US" altLang="ja-JP" sz="1100">
              <a:latin typeface="ＭＳ Ｐゴシック" panose="020B0600070205080204" pitchFamily="50" charset="-128"/>
              <a:ea typeface="ＭＳ Ｐゴシック" panose="020B0600070205080204" pitchFamily="50" charset="-128"/>
            </a:rPr>
            <a:t>20,841</a:t>
          </a:r>
          <a:r>
            <a:rPr kumimoji="1" lang="ja-JP" altLang="en-US" sz="1100">
              <a:latin typeface="ＭＳ Ｐゴシック" panose="020B0600070205080204" pitchFamily="50" charset="-128"/>
              <a:ea typeface="ＭＳ Ｐゴシック" panose="020B0600070205080204" pitchFamily="50" charset="-128"/>
            </a:rPr>
            <a:t>円の大幅な減少となった。民生費については、施設の大規模改修事業やコロナ禍における生活等支援対策経費の減により前年度から減少したものの、少子高齢化による扶助費の増加が見込まれ、類似団体平均値に近づいてくると考えられる。衛生費は、類似団体平均値を下回る</a:t>
          </a:r>
          <a:r>
            <a:rPr kumimoji="1" lang="en-US" altLang="ja-JP" sz="1100">
              <a:latin typeface="ＭＳ Ｐゴシック" panose="020B0600070205080204" pitchFamily="50" charset="-128"/>
              <a:ea typeface="ＭＳ Ｐゴシック" panose="020B0600070205080204" pitchFamily="50" charset="-128"/>
            </a:rPr>
            <a:t>52,856</a:t>
          </a:r>
          <a:r>
            <a:rPr kumimoji="1" lang="ja-JP" altLang="en-US" sz="1100">
              <a:latin typeface="ＭＳ Ｐゴシック" panose="020B0600070205080204" pitchFamily="50" charset="-128"/>
              <a:ea typeface="ＭＳ Ｐゴシック" panose="020B0600070205080204" pitchFamily="50" charset="-128"/>
            </a:rPr>
            <a:t>円で、環境センター解体事業の終了に伴う減や新型コロナウイルスワクチン接種事業の減などにより、前年度から</a:t>
          </a:r>
          <a:r>
            <a:rPr kumimoji="1" lang="en-US" altLang="ja-JP" sz="1100">
              <a:latin typeface="ＭＳ Ｐゴシック" panose="020B0600070205080204" pitchFamily="50" charset="-128"/>
              <a:ea typeface="ＭＳ Ｐゴシック" panose="020B0600070205080204" pitchFamily="50" charset="-128"/>
            </a:rPr>
            <a:t>12,324</a:t>
          </a:r>
          <a:r>
            <a:rPr kumimoji="1" lang="ja-JP" altLang="en-US" sz="1100">
              <a:latin typeface="ＭＳ Ｐゴシック" panose="020B0600070205080204" pitchFamily="50" charset="-128"/>
              <a:ea typeface="ＭＳ Ｐゴシック" panose="020B0600070205080204" pitchFamily="50" charset="-128"/>
            </a:rPr>
            <a:t>円と大幅に減少した。農林水産費は類似団体平均値を下回る</a:t>
          </a:r>
          <a:r>
            <a:rPr kumimoji="1" lang="en-US" altLang="ja-JP" sz="1100">
              <a:latin typeface="ＭＳ Ｐゴシック" panose="020B0600070205080204" pitchFamily="50" charset="-128"/>
              <a:ea typeface="ＭＳ Ｐゴシック" panose="020B0600070205080204" pitchFamily="50" charset="-128"/>
            </a:rPr>
            <a:t>19,945</a:t>
          </a:r>
          <a:r>
            <a:rPr kumimoji="1" lang="ja-JP" altLang="en-US" sz="1100">
              <a:latin typeface="ＭＳ Ｐゴシック" panose="020B0600070205080204" pitchFamily="50" charset="-128"/>
              <a:ea typeface="ＭＳ Ｐゴシック" panose="020B0600070205080204" pitchFamily="50" charset="-128"/>
            </a:rPr>
            <a:t>円で、農業体質強化基盤整備促進事業や県営畑地帯総合整備事業の事業費の減やモモ共同選果場感染症予防対策事業費補助金の減などにより、前年度から</a:t>
          </a:r>
          <a:r>
            <a:rPr kumimoji="1" lang="en-US" altLang="ja-JP" sz="1100">
              <a:latin typeface="ＭＳ Ｐゴシック" panose="020B0600070205080204" pitchFamily="50" charset="-128"/>
              <a:ea typeface="ＭＳ Ｐゴシック" panose="020B0600070205080204" pitchFamily="50" charset="-128"/>
            </a:rPr>
            <a:t>471</a:t>
          </a:r>
          <a:r>
            <a:rPr kumimoji="1" lang="ja-JP" altLang="en-US" sz="1100">
              <a:latin typeface="ＭＳ Ｐゴシック" panose="020B0600070205080204" pitchFamily="50" charset="-128"/>
              <a:ea typeface="ＭＳ Ｐゴシック" panose="020B0600070205080204" pitchFamily="50" charset="-128"/>
            </a:rPr>
            <a:t>円減少した。商工費は類似団体平均値を上回る</a:t>
          </a:r>
          <a:r>
            <a:rPr kumimoji="1" lang="en-US" altLang="ja-JP" sz="1100">
              <a:latin typeface="ＭＳ Ｐゴシック" panose="020B0600070205080204" pitchFamily="50" charset="-128"/>
              <a:ea typeface="ＭＳ Ｐゴシック" panose="020B0600070205080204" pitchFamily="50" charset="-128"/>
            </a:rPr>
            <a:t>30,204</a:t>
          </a:r>
          <a:r>
            <a:rPr kumimoji="1" lang="ja-JP" altLang="en-US" sz="1100">
              <a:latin typeface="ＭＳ Ｐゴシック" panose="020B0600070205080204" pitchFamily="50" charset="-128"/>
              <a:ea typeface="ＭＳ Ｐゴシック" panose="020B0600070205080204" pitchFamily="50" charset="-128"/>
            </a:rPr>
            <a:t>円で、甲州市地域応援商品券事業の実施や塩山駅前観光案内所移設・改修工事、光熱水費の高騰に伴う飲食事業者への支援の実施などにより、前年度から</a:t>
          </a:r>
          <a:r>
            <a:rPr kumimoji="1" lang="en-US" altLang="ja-JP" sz="1100">
              <a:latin typeface="ＭＳ Ｐゴシック" panose="020B0600070205080204" pitchFamily="50" charset="-128"/>
              <a:ea typeface="ＭＳ Ｐゴシック" panose="020B0600070205080204" pitchFamily="50" charset="-128"/>
            </a:rPr>
            <a:t>7,501</a:t>
          </a:r>
          <a:r>
            <a:rPr kumimoji="1" lang="ja-JP" altLang="en-US" sz="1100">
              <a:latin typeface="ＭＳ Ｐゴシック" panose="020B0600070205080204" pitchFamily="50" charset="-128"/>
              <a:ea typeface="ＭＳ Ｐゴシック" panose="020B0600070205080204" pitchFamily="50" charset="-128"/>
            </a:rPr>
            <a:t>円増加した。土木費は類似団体平均値を下回る</a:t>
          </a:r>
          <a:r>
            <a:rPr kumimoji="1" lang="en-US" altLang="ja-JP" sz="1100">
              <a:latin typeface="ＭＳ Ｐゴシック" panose="020B0600070205080204" pitchFamily="50" charset="-128"/>
              <a:ea typeface="ＭＳ Ｐゴシック" panose="020B0600070205080204" pitchFamily="50" charset="-128"/>
            </a:rPr>
            <a:t>53,033</a:t>
          </a:r>
          <a:r>
            <a:rPr kumimoji="1" lang="ja-JP" altLang="en-US" sz="1100">
              <a:latin typeface="ＭＳ Ｐゴシック" panose="020B0600070205080204" pitchFamily="50" charset="-128"/>
              <a:ea typeface="ＭＳ Ｐゴシック" panose="020B0600070205080204" pitchFamily="50" charset="-128"/>
            </a:rPr>
            <a:t>円で、塩山駅南口広場改修事業の事業費の減や前年度実施の塩山駅北口及び南口トイレ感染症対策改修工事の減などにより、前年度比から</a:t>
          </a:r>
          <a:r>
            <a:rPr kumimoji="1" lang="en-US" altLang="ja-JP" sz="1100">
              <a:latin typeface="ＭＳ Ｐゴシック" panose="020B0600070205080204" pitchFamily="50" charset="-128"/>
              <a:ea typeface="ＭＳ Ｐゴシック" panose="020B0600070205080204" pitchFamily="50" charset="-128"/>
            </a:rPr>
            <a:t>2,207</a:t>
          </a:r>
          <a:r>
            <a:rPr kumimoji="1" lang="ja-JP" altLang="en-US" sz="1100">
              <a:latin typeface="ＭＳ Ｐゴシック" panose="020B0600070205080204" pitchFamily="50" charset="-128"/>
              <a:ea typeface="ＭＳ Ｐゴシック" panose="020B0600070205080204" pitchFamily="50" charset="-128"/>
            </a:rPr>
            <a:t>円減少した。消防費は、類似団体平均値を下回る</a:t>
          </a:r>
          <a:r>
            <a:rPr kumimoji="1" lang="en-US" altLang="ja-JP" sz="1100">
              <a:latin typeface="ＭＳ Ｐゴシック" panose="020B0600070205080204" pitchFamily="50" charset="-128"/>
              <a:ea typeface="ＭＳ Ｐゴシック" panose="020B0600070205080204" pitchFamily="50" charset="-128"/>
            </a:rPr>
            <a:t>22,422</a:t>
          </a:r>
          <a:r>
            <a:rPr kumimoji="1" lang="ja-JP" altLang="en-US" sz="1100">
              <a:latin typeface="ＭＳ Ｐゴシック" panose="020B0600070205080204" pitchFamily="50" charset="-128"/>
              <a:ea typeface="ＭＳ Ｐゴシック" panose="020B0600070205080204" pitchFamily="50" charset="-128"/>
            </a:rPr>
            <a:t>円で、消防自動車整備事業の事業費の減などにより、支出額は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％の減となったが、人口減少率の影響により前年度から</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円増加した。教育費は、類似団体平均値を下回る</a:t>
          </a:r>
          <a:r>
            <a:rPr kumimoji="1" lang="en-US" altLang="ja-JP" sz="1100">
              <a:latin typeface="ＭＳ Ｐゴシック" panose="020B0600070205080204" pitchFamily="50" charset="-128"/>
              <a:ea typeface="ＭＳ Ｐゴシック" panose="020B0600070205080204" pitchFamily="50" charset="-128"/>
            </a:rPr>
            <a:t>58,245</a:t>
          </a:r>
          <a:r>
            <a:rPr kumimoji="1" lang="ja-JP" altLang="en-US" sz="1100">
              <a:latin typeface="ＭＳ Ｐゴシック" panose="020B0600070205080204" pitchFamily="50" charset="-128"/>
              <a:ea typeface="ＭＳ Ｐゴシック" panose="020B0600070205080204" pitchFamily="50" charset="-128"/>
            </a:rPr>
            <a:t>円で、中学校再編に伴う勝沼中学校大規模改造工事（</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期）や学校給食センター調理業務の委託料の増、塩山テニス場芝生張替事業の増などにより、前年度比から</a:t>
          </a:r>
          <a:r>
            <a:rPr kumimoji="1" lang="en-US" altLang="ja-JP" sz="1100">
              <a:latin typeface="ＭＳ Ｐゴシック" panose="020B0600070205080204" pitchFamily="50" charset="-128"/>
              <a:ea typeface="ＭＳ Ｐゴシック" panose="020B0600070205080204" pitchFamily="50" charset="-128"/>
            </a:rPr>
            <a:t>6,753</a:t>
          </a:r>
          <a:r>
            <a:rPr kumimoji="1" lang="ja-JP" altLang="en-US" sz="1100">
              <a:latin typeface="ＭＳ Ｐゴシック" panose="020B0600070205080204" pitchFamily="50" charset="-128"/>
              <a:ea typeface="ＭＳ Ｐゴシック" panose="020B0600070205080204" pitchFamily="50" charset="-128"/>
            </a:rPr>
            <a:t>円増加した。公債費は、類似団体平均値を下回る</a:t>
          </a:r>
          <a:r>
            <a:rPr kumimoji="1" lang="en-US" altLang="ja-JP" sz="1100">
              <a:latin typeface="ＭＳ Ｐゴシック" panose="020B0600070205080204" pitchFamily="50" charset="-128"/>
              <a:ea typeface="ＭＳ Ｐゴシック" panose="020B0600070205080204" pitchFamily="50" charset="-128"/>
            </a:rPr>
            <a:t>77,557</a:t>
          </a:r>
          <a:r>
            <a:rPr kumimoji="1" lang="ja-JP" altLang="en-US" sz="1100">
              <a:latin typeface="ＭＳ Ｐゴシック" panose="020B0600070205080204" pitchFamily="50" charset="-128"/>
              <a:ea typeface="ＭＳ Ｐゴシック" panose="020B0600070205080204" pitchFamily="50" charset="-128"/>
            </a:rPr>
            <a:t>円で、合併特例債、日本新生緊急基盤整備事業債、臨時財政対策債の減などにより、支出額は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％減となったが、消防費と同様に人口減少率の増加に伴い前年度から</a:t>
          </a:r>
          <a:r>
            <a:rPr kumimoji="1" lang="en-US" altLang="ja-JP" sz="1100">
              <a:latin typeface="ＭＳ Ｐゴシック" panose="020B0600070205080204" pitchFamily="50" charset="-128"/>
              <a:ea typeface="ＭＳ Ｐゴシック" panose="020B0600070205080204" pitchFamily="50" charset="-128"/>
            </a:rPr>
            <a:t>2,524</a:t>
          </a:r>
          <a:r>
            <a:rPr kumimoji="1" lang="ja-JP" altLang="en-US" sz="1100">
              <a:latin typeface="ＭＳ Ｐゴシック" panose="020B0600070205080204" pitchFamily="50" charset="-128"/>
              <a:ea typeface="ＭＳ Ｐゴシック" panose="020B0600070205080204" pitchFamily="50" charset="-128"/>
            </a:rPr>
            <a:t>円増加した。公債費については、公債費償還のピークを迎えたことから、今後は減少していく見通しであるが、引き続き、建設事業の選択実施により地方債を抑制し公債費負担の適正化に努めていく。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年度については、前年度比で財政調整基金残高は</a:t>
          </a:r>
          <a:r>
            <a:rPr kumimoji="1" lang="en-US" altLang="ja-JP" sz="1200">
              <a:latin typeface="ＭＳ ゴシック" pitchFamily="49" charset="-128"/>
              <a:ea typeface="ＭＳ ゴシック" pitchFamily="49" charset="-128"/>
            </a:rPr>
            <a:t>2.69</a:t>
          </a:r>
          <a:r>
            <a:rPr kumimoji="1" lang="ja-JP" altLang="en-US" sz="1200">
              <a:latin typeface="ＭＳ ゴシック" pitchFamily="49" charset="-128"/>
              <a:ea typeface="ＭＳ ゴシック" pitchFamily="49" charset="-128"/>
            </a:rPr>
            <a:t>ポイント増、実質収支額は</a:t>
          </a:r>
          <a:r>
            <a:rPr kumimoji="1" lang="en-US" altLang="ja-JP" sz="1200">
              <a:latin typeface="ＭＳ ゴシック" pitchFamily="49" charset="-128"/>
              <a:ea typeface="ＭＳ ゴシック" pitchFamily="49" charset="-128"/>
            </a:rPr>
            <a:t>2.44</a:t>
          </a:r>
          <a:r>
            <a:rPr kumimoji="1" lang="ja-JP" altLang="en-US" sz="1200">
              <a:latin typeface="ＭＳ ゴシック" pitchFamily="49" charset="-128"/>
              <a:ea typeface="ＭＳ ゴシック" pitchFamily="49" charset="-128"/>
            </a:rPr>
            <a:t>ポイント減、実質単年度収支は</a:t>
          </a:r>
          <a:r>
            <a:rPr kumimoji="1" lang="en-US" altLang="ja-JP" sz="1200">
              <a:latin typeface="ＭＳ ゴシック" pitchFamily="49" charset="-128"/>
              <a:ea typeface="ＭＳ ゴシック" pitchFamily="49" charset="-128"/>
            </a:rPr>
            <a:t>5.91</a:t>
          </a:r>
          <a:r>
            <a:rPr kumimoji="1" lang="ja-JP" altLang="en-US" sz="1200">
              <a:latin typeface="ＭＳ ゴシック" pitchFamily="49" charset="-128"/>
              <a:ea typeface="ＭＳ ゴシック" pitchFamily="49" charset="-128"/>
            </a:rPr>
            <a:t>ポイント減となった。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税の増収やふるさと納税寄付金の伸びにより歳入は増加したものの、形式収支は減少し、翌年度に繰越すべき財源は微減であったため、実質収支は前年度から大幅に減少した。また、実質単年度収支についても、財政調整基金の予算積立を行えたものの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今後についても歳入の確保に努めるとともに、新行財政改革大綱に基づく施策を着実に実行し、計画的に財政調整基金の積立が行えるよう、行財政運営の健全化に向けた取り組みを推進していく。</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連結実質赤字比率に係る黒字額は前年度より減少している。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ポイント、介護保険事業特別会計で</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ポイント減少したことが主な要因として挙げられる。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法適用公営企業については、水道事業会計で</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ポイント減少したが、勝沼ぶどうの丘事業会計で</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ポイント、下水道事業会計で</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ポイント、勝沼病院事業会計で</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なお、令和元年度のその他会計での赤字は、下水道事業会計において、公営企業法適用に伴う打ち切り決算によるものである。</a:t>
          </a:r>
        </a:p>
        <a:p>
          <a:r>
            <a:rPr kumimoji="1" lang="ja-JP" altLang="en-US" sz="1400">
              <a:latin typeface="ＭＳ ゴシック" pitchFamily="49" charset="-128"/>
              <a:ea typeface="ＭＳ ゴシック" pitchFamily="49" charset="-128"/>
            </a:rPr>
            <a:t>　今後も黒字額が増加できるよう、各事業会計において、更なる収入確保と歳出抑制に努める。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22449629</v>
      </c>
      <c r="BO4" s="358"/>
      <c r="BP4" s="358"/>
      <c r="BQ4" s="358"/>
      <c r="BR4" s="358"/>
      <c r="BS4" s="358"/>
      <c r="BT4" s="358"/>
      <c r="BU4" s="359"/>
      <c r="BV4" s="357">
        <v>21979986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v>
      </c>
      <c r="CU4" s="364"/>
      <c r="CV4" s="364"/>
      <c r="CW4" s="364"/>
      <c r="CX4" s="364"/>
      <c r="CY4" s="364"/>
      <c r="CZ4" s="364"/>
      <c r="DA4" s="365"/>
      <c r="DB4" s="363">
        <v>11.4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21461188</v>
      </c>
      <c r="BO5" s="395"/>
      <c r="BP5" s="395"/>
      <c r="BQ5" s="395"/>
      <c r="BR5" s="395"/>
      <c r="BS5" s="395"/>
      <c r="BT5" s="395"/>
      <c r="BU5" s="396"/>
      <c r="BV5" s="394">
        <v>20700251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90.3</v>
      </c>
      <c r="CU5" s="392"/>
      <c r="CV5" s="392"/>
      <c r="CW5" s="392"/>
      <c r="CX5" s="392"/>
      <c r="CY5" s="392"/>
      <c r="CZ5" s="392"/>
      <c r="DA5" s="393"/>
      <c r="DB5" s="391">
        <v>91.1</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988441</v>
      </c>
      <c r="BO6" s="395"/>
      <c r="BP6" s="395"/>
      <c r="BQ6" s="395"/>
      <c r="BR6" s="395"/>
      <c r="BS6" s="395"/>
      <c r="BT6" s="395"/>
      <c r="BU6" s="396"/>
      <c r="BV6" s="394">
        <v>1279735</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91.5</v>
      </c>
      <c r="CU6" s="432"/>
      <c r="CV6" s="432"/>
      <c r="CW6" s="432"/>
      <c r="CX6" s="432"/>
      <c r="CY6" s="432"/>
      <c r="CZ6" s="432"/>
      <c r="DA6" s="433"/>
      <c r="DB6" s="431">
        <v>95.7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70038</v>
      </c>
      <c r="BO7" s="395"/>
      <c r="BP7" s="395"/>
      <c r="BQ7" s="395"/>
      <c r="BR7" s="395"/>
      <c r="BS7" s="395"/>
      <c r="BT7" s="395"/>
      <c r="BU7" s="396"/>
      <c r="BV7" s="394">
        <v>76725</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10246752</v>
      </c>
      <c r="CU7" s="395"/>
      <c r="CV7" s="395"/>
      <c r="CW7" s="395"/>
      <c r="CX7" s="395"/>
      <c r="CY7" s="395"/>
      <c r="CZ7" s="395"/>
      <c r="DA7" s="396"/>
      <c r="DB7" s="394">
        <v>10552313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918403</v>
      </c>
      <c r="BO8" s="395"/>
      <c r="BP8" s="395"/>
      <c r="BQ8" s="395"/>
      <c r="BR8" s="395"/>
      <c r="BS8" s="395"/>
      <c r="BT8" s="395"/>
      <c r="BU8" s="396"/>
      <c r="BV8" s="394">
        <v>1203010</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0.43</v>
      </c>
      <c r="CU8" s="435"/>
      <c r="CV8" s="435"/>
      <c r="CW8" s="435"/>
      <c r="CX8" s="435"/>
      <c r="CY8" s="435"/>
      <c r="CZ8" s="435"/>
      <c r="DA8" s="436"/>
      <c r="DB8" s="434">
        <v>0.43</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29237</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112</v>
      </c>
      <c r="AV9" s="427"/>
      <c r="AW9" s="427"/>
      <c r="AX9" s="427"/>
      <c r="AY9" s="428" t="s">
        <v>119</v>
      </c>
      <c r="AZ9" s="429"/>
      <c r="BA9" s="429"/>
      <c r="BB9" s="429"/>
      <c r="BC9" s="429"/>
      <c r="BD9" s="429"/>
      <c r="BE9" s="429"/>
      <c r="BF9" s="429"/>
      <c r="BG9" s="429"/>
      <c r="BH9" s="429"/>
      <c r="BI9" s="429"/>
      <c r="BJ9" s="429"/>
      <c r="BK9" s="429"/>
      <c r="BL9" s="429"/>
      <c r="BM9" s="430"/>
      <c r="BN9" s="394">
        <v>-284607</v>
      </c>
      <c r="BO9" s="395"/>
      <c r="BP9" s="395"/>
      <c r="BQ9" s="395"/>
      <c r="BR9" s="395"/>
      <c r="BS9" s="395"/>
      <c r="BT9" s="395"/>
      <c r="BU9" s="396"/>
      <c r="BV9" s="394">
        <v>592032</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18.8</v>
      </c>
      <c r="CU9" s="392"/>
      <c r="CV9" s="392"/>
      <c r="CW9" s="392"/>
      <c r="CX9" s="392"/>
      <c r="CY9" s="392"/>
      <c r="CZ9" s="392"/>
      <c r="DA9" s="393"/>
      <c r="DB9" s="391">
        <v>18.899999999999999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31671</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253894</v>
      </c>
      <c r="BO10" s="395"/>
      <c r="BP10" s="395"/>
      <c r="BQ10" s="395"/>
      <c r="BR10" s="395"/>
      <c r="BS10" s="395"/>
      <c r="BT10" s="395"/>
      <c r="BU10" s="396"/>
      <c r="BV10" s="394">
        <v>7</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133</v>
      </c>
      <c r="DC11" s="435"/>
      <c r="DD11" s="435"/>
      <c r="DE11" s="435"/>
      <c r="DF11" s="435"/>
      <c r="DG11" s="435"/>
      <c r="DH11" s="435"/>
      <c r="DI11" s="436"/>
    </row>
    <row r="12" spans="1:119" ht="18.75" customHeight="1" x14ac:dyDescent="0.15">
      <c r="A12" s="175"/>
      <c r="B12" s="454" t="s">
        <v>134</v>
      </c>
      <c r="C12" s="455"/>
      <c r="D12" s="455"/>
      <c r="E12" s="455"/>
      <c r="F12" s="455"/>
      <c r="G12" s="455"/>
      <c r="H12" s="455"/>
      <c r="I12" s="455"/>
      <c r="J12" s="455"/>
      <c r="K12" s="456"/>
      <c r="L12" s="463" t="s">
        <v>135</v>
      </c>
      <c r="M12" s="464"/>
      <c r="N12" s="464"/>
      <c r="O12" s="464"/>
      <c r="P12" s="464"/>
      <c r="Q12" s="465"/>
      <c r="R12" s="466">
        <v>29925</v>
      </c>
      <c r="S12" s="467"/>
      <c r="T12" s="467"/>
      <c r="U12" s="467"/>
      <c r="V12" s="468"/>
      <c r="W12" s="469" t="s">
        <v>1</v>
      </c>
      <c r="X12" s="427"/>
      <c r="Y12" s="427"/>
      <c r="Z12" s="427"/>
      <c r="AA12" s="427"/>
      <c r="AB12" s="470"/>
      <c r="AC12" s="471" t="s">
        <v>136</v>
      </c>
      <c r="AD12" s="472"/>
      <c r="AE12" s="472"/>
      <c r="AF12" s="472"/>
      <c r="AG12" s="473"/>
      <c r="AH12" s="471" t="s">
        <v>137</v>
      </c>
      <c r="AI12" s="472"/>
      <c r="AJ12" s="472"/>
      <c r="AK12" s="472"/>
      <c r="AL12" s="474"/>
      <c r="AM12" s="423" t="s">
        <v>138</v>
      </c>
      <c r="AN12" s="424"/>
      <c r="AO12" s="424"/>
      <c r="AP12" s="424"/>
      <c r="AQ12" s="424"/>
      <c r="AR12" s="424"/>
      <c r="AS12" s="424"/>
      <c r="AT12" s="425"/>
      <c r="AU12" s="426" t="s">
        <v>108</v>
      </c>
      <c r="AV12" s="427"/>
      <c r="AW12" s="427"/>
      <c r="AX12" s="427"/>
      <c r="AY12" s="428" t="s">
        <v>139</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142</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143</v>
      </c>
      <c r="N13" s="486"/>
      <c r="O13" s="486"/>
      <c r="P13" s="486"/>
      <c r="Q13" s="487"/>
      <c r="R13" s="478">
        <v>29668</v>
      </c>
      <c r="S13" s="479"/>
      <c r="T13" s="479"/>
      <c r="U13" s="479"/>
      <c r="V13" s="480"/>
      <c r="W13" s="410" t="s">
        <v>144</v>
      </c>
      <c r="X13" s="411"/>
      <c r="Y13" s="411"/>
      <c r="Z13" s="411"/>
      <c r="AA13" s="411"/>
      <c r="AB13" s="401"/>
      <c r="AC13" s="445">
        <v>3615</v>
      </c>
      <c r="AD13" s="446"/>
      <c r="AE13" s="446"/>
      <c r="AF13" s="446"/>
      <c r="AG13" s="488"/>
      <c r="AH13" s="445">
        <v>3949</v>
      </c>
      <c r="AI13" s="446"/>
      <c r="AJ13" s="446"/>
      <c r="AK13" s="446"/>
      <c r="AL13" s="447"/>
      <c r="AM13" s="423" t="s">
        <v>145</v>
      </c>
      <c r="AN13" s="424"/>
      <c r="AO13" s="424"/>
      <c r="AP13" s="424"/>
      <c r="AQ13" s="424"/>
      <c r="AR13" s="424"/>
      <c r="AS13" s="424"/>
      <c r="AT13" s="425"/>
      <c r="AU13" s="426" t="s">
        <v>129</v>
      </c>
      <c r="AV13" s="427"/>
      <c r="AW13" s="427"/>
      <c r="AX13" s="427"/>
      <c r="AY13" s="428" t="s">
        <v>146</v>
      </c>
      <c r="AZ13" s="429"/>
      <c r="BA13" s="429"/>
      <c r="BB13" s="429"/>
      <c r="BC13" s="429"/>
      <c r="BD13" s="429"/>
      <c r="BE13" s="429"/>
      <c r="BF13" s="429"/>
      <c r="BG13" s="429"/>
      <c r="BH13" s="429"/>
      <c r="BI13" s="429"/>
      <c r="BJ13" s="429"/>
      <c r="BK13" s="429"/>
      <c r="BL13" s="429"/>
      <c r="BM13" s="430"/>
      <c r="BN13" s="394">
        <v>-30713</v>
      </c>
      <c r="BO13" s="395"/>
      <c r="BP13" s="395"/>
      <c r="BQ13" s="395"/>
      <c r="BR13" s="395"/>
      <c r="BS13" s="395"/>
      <c r="BT13" s="395"/>
      <c r="BU13" s="396"/>
      <c r="BV13" s="394">
        <v>592039</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15.2</v>
      </c>
      <c r="CU13" s="392"/>
      <c r="CV13" s="392"/>
      <c r="CW13" s="392"/>
      <c r="CX13" s="392"/>
      <c r="CY13" s="392"/>
      <c r="CZ13" s="392"/>
      <c r="DA13" s="393"/>
      <c r="DB13" s="391">
        <v>15.9</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30447</v>
      </c>
      <c r="S14" s="479"/>
      <c r="T14" s="479"/>
      <c r="U14" s="479"/>
      <c r="V14" s="480"/>
      <c r="W14" s="384"/>
      <c r="X14" s="385"/>
      <c r="Y14" s="385"/>
      <c r="Z14" s="385"/>
      <c r="AA14" s="385"/>
      <c r="AB14" s="374"/>
      <c r="AC14" s="481">
        <v>24.1</v>
      </c>
      <c r="AD14" s="482"/>
      <c r="AE14" s="482"/>
      <c r="AF14" s="482"/>
      <c r="AG14" s="483"/>
      <c r="AH14" s="481">
        <v>24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61.9</v>
      </c>
      <c r="CU14" s="493"/>
      <c r="CV14" s="493"/>
      <c r="CW14" s="493"/>
      <c r="CX14" s="493"/>
      <c r="CY14" s="493"/>
      <c r="CZ14" s="493"/>
      <c r="DA14" s="494"/>
      <c r="DB14" s="492">
        <v>90.8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150</v>
      </c>
      <c r="N15" s="486"/>
      <c r="O15" s="486"/>
      <c r="P15" s="486"/>
      <c r="Q15" s="487"/>
      <c r="R15" s="478">
        <v>30202</v>
      </c>
      <c r="S15" s="479"/>
      <c r="T15" s="479"/>
      <c r="U15" s="479"/>
      <c r="V15" s="480"/>
      <c r="W15" s="410" t="s">
        <v>151</v>
      </c>
      <c r="X15" s="411"/>
      <c r="Y15" s="411"/>
      <c r="Z15" s="411"/>
      <c r="AA15" s="411"/>
      <c r="AB15" s="401"/>
      <c r="AC15" s="445">
        <v>2826</v>
      </c>
      <c r="AD15" s="446"/>
      <c r="AE15" s="446"/>
      <c r="AF15" s="446"/>
      <c r="AG15" s="488"/>
      <c r="AH15" s="445">
        <v>3125</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3859740</v>
      </c>
      <c r="BO15" s="358"/>
      <c r="BP15" s="358"/>
      <c r="BQ15" s="358"/>
      <c r="BR15" s="358"/>
      <c r="BS15" s="358"/>
      <c r="BT15" s="358"/>
      <c r="BU15" s="359"/>
      <c r="BV15" s="357">
        <v>3774309</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18.8</v>
      </c>
      <c r="AD16" s="482"/>
      <c r="AE16" s="482"/>
      <c r="AF16" s="482"/>
      <c r="AG16" s="483"/>
      <c r="AH16" s="481">
        <v>19</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9080280</v>
      </c>
      <c r="BO16" s="395"/>
      <c r="BP16" s="395"/>
      <c r="BQ16" s="395"/>
      <c r="BR16" s="395"/>
      <c r="BS16" s="395"/>
      <c r="BT16" s="395"/>
      <c r="BU16" s="396"/>
      <c r="BV16" s="394">
        <v>9085861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8556</v>
      </c>
      <c r="AD17" s="446"/>
      <c r="AE17" s="446"/>
      <c r="AF17" s="446"/>
      <c r="AG17" s="488"/>
      <c r="AH17" s="445">
        <v>9372</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4881028</v>
      </c>
      <c r="BO17" s="395"/>
      <c r="BP17" s="395"/>
      <c r="BQ17" s="395"/>
      <c r="BR17" s="395"/>
      <c r="BS17" s="395"/>
      <c r="BT17" s="395"/>
      <c r="BU17" s="396"/>
      <c r="BV17" s="394">
        <v>4758930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161</v>
      </c>
      <c r="C18" s="437"/>
      <c r="D18" s="437"/>
      <c r="E18" s="517"/>
      <c r="F18" s="517"/>
      <c r="G18" s="517"/>
      <c r="H18" s="517"/>
      <c r="I18" s="517"/>
      <c r="J18" s="517"/>
      <c r="K18" s="517"/>
      <c r="L18" s="518">
        <v>264.11</v>
      </c>
      <c r="M18" s="518"/>
      <c r="N18" s="518"/>
      <c r="O18" s="518"/>
      <c r="P18" s="518"/>
      <c r="Q18" s="518"/>
      <c r="R18" s="519"/>
      <c r="S18" s="519"/>
      <c r="T18" s="519"/>
      <c r="U18" s="519"/>
      <c r="V18" s="520"/>
      <c r="W18" s="412"/>
      <c r="X18" s="413"/>
      <c r="Y18" s="413"/>
      <c r="Z18" s="413"/>
      <c r="AA18" s="413"/>
      <c r="AB18" s="404"/>
      <c r="AC18" s="521">
        <v>57.1</v>
      </c>
      <c r="AD18" s="522"/>
      <c r="AE18" s="522"/>
      <c r="AF18" s="522"/>
      <c r="AG18" s="523"/>
      <c r="AH18" s="521">
        <v>57</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9409567</v>
      </c>
      <c r="BO18" s="395"/>
      <c r="BP18" s="395"/>
      <c r="BQ18" s="395"/>
      <c r="BR18" s="395"/>
      <c r="BS18" s="395"/>
      <c r="BT18" s="395"/>
      <c r="BU18" s="396"/>
      <c r="BV18" s="394">
        <v>9791503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163</v>
      </c>
      <c r="C19" s="437"/>
      <c r="D19" s="437"/>
      <c r="E19" s="517"/>
      <c r="F19" s="517"/>
      <c r="G19" s="517"/>
      <c r="H19" s="517"/>
      <c r="I19" s="517"/>
      <c r="J19" s="517"/>
      <c r="K19" s="517"/>
      <c r="L19" s="525">
        <v>111</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13065059</v>
      </c>
      <c r="BO19" s="395"/>
      <c r="BP19" s="395"/>
      <c r="BQ19" s="395"/>
      <c r="BR19" s="395"/>
      <c r="BS19" s="395"/>
      <c r="BT19" s="395"/>
      <c r="BU19" s="396"/>
      <c r="BV19" s="394">
        <v>13138975</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165</v>
      </c>
      <c r="C20" s="437"/>
      <c r="D20" s="437"/>
      <c r="E20" s="517"/>
      <c r="F20" s="517"/>
      <c r="G20" s="517"/>
      <c r="H20" s="517"/>
      <c r="I20" s="517"/>
      <c r="J20" s="517"/>
      <c r="K20" s="517"/>
      <c r="L20" s="525">
        <v>11152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18683458</v>
      </c>
      <c r="BO22" s="358"/>
      <c r="BP22" s="358"/>
      <c r="BQ22" s="358"/>
      <c r="BR22" s="358"/>
      <c r="BS22" s="358"/>
      <c r="BT22" s="358"/>
      <c r="BU22" s="359"/>
      <c r="BV22" s="357">
        <v>20283649</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8494458</v>
      </c>
      <c r="BO23" s="395"/>
      <c r="BP23" s="395"/>
      <c r="BQ23" s="395"/>
      <c r="BR23" s="395"/>
      <c r="BS23" s="395"/>
      <c r="BT23" s="395"/>
      <c r="BU23" s="396"/>
      <c r="BV23" s="394">
        <v>9132211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175</v>
      </c>
      <c r="F24" s="424"/>
      <c r="G24" s="424"/>
      <c r="H24" s="424"/>
      <c r="I24" s="424"/>
      <c r="J24" s="424"/>
      <c r="K24" s="425"/>
      <c r="L24" s="445">
        <v>1</v>
      </c>
      <c r="M24" s="446"/>
      <c r="N24" s="446"/>
      <c r="O24" s="446"/>
      <c r="P24" s="488"/>
      <c r="Q24" s="445">
        <v>8110</v>
      </c>
      <c r="R24" s="446"/>
      <c r="S24" s="446"/>
      <c r="T24" s="446"/>
      <c r="U24" s="446"/>
      <c r="V24" s="488"/>
      <c r="W24" s="540"/>
      <c r="X24" s="541"/>
      <c r="Y24" s="542"/>
      <c r="Z24" s="444" t="s">
        <v>176</v>
      </c>
      <c r="AA24" s="424"/>
      <c r="AB24" s="424"/>
      <c r="AC24" s="424"/>
      <c r="AD24" s="424"/>
      <c r="AE24" s="424"/>
      <c r="AF24" s="424"/>
      <c r="AG24" s="425"/>
      <c r="AH24" s="445">
        <v>289</v>
      </c>
      <c r="AI24" s="446"/>
      <c r="AJ24" s="446"/>
      <c r="AK24" s="446"/>
      <c r="AL24" s="488"/>
      <c r="AM24" s="445">
        <v>864110</v>
      </c>
      <c r="AN24" s="446"/>
      <c r="AO24" s="446"/>
      <c r="AP24" s="446"/>
      <c r="AQ24" s="446"/>
      <c r="AR24" s="488"/>
      <c r="AS24" s="445">
        <v>2990</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12137920</v>
      </c>
      <c r="BO24" s="395"/>
      <c r="BP24" s="395"/>
      <c r="BQ24" s="395"/>
      <c r="BR24" s="395"/>
      <c r="BS24" s="395"/>
      <c r="BT24" s="395"/>
      <c r="BU24" s="396"/>
      <c r="BV24" s="394">
        <v>13240109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178</v>
      </c>
      <c r="F25" s="424"/>
      <c r="G25" s="424"/>
      <c r="H25" s="424"/>
      <c r="I25" s="424"/>
      <c r="J25" s="424"/>
      <c r="K25" s="425"/>
      <c r="L25" s="445">
        <v>1</v>
      </c>
      <c r="M25" s="446"/>
      <c r="N25" s="446"/>
      <c r="O25" s="446"/>
      <c r="P25" s="488"/>
      <c r="Q25" s="445">
        <v>6330</v>
      </c>
      <c r="R25" s="446"/>
      <c r="S25" s="446"/>
      <c r="T25" s="446"/>
      <c r="U25" s="446"/>
      <c r="V25" s="488"/>
      <c r="W25" s="540"/>
      <c r="X25" s="541"/>
      <c r="Y25" s="542"/>
      <c r="Z25" s="444" t="s">
        <v>179</v>
      </c>
      <c r="AA25" s="424"/>
      <c r="AB25" s="424"/>
      <c r="AC25" s="424"/>
      <c r="AD25" s="424"/>
      <c r="AE25" s="424"/>
      <c r="AF25" s="424"/>
      <c r="AG25" s="425"/>
      <c r="AH25" s="445" t="s">
        <v>141</v>
      </c>
      <c r="AI25" s="446"/>
      <c r="AJ25" s="446"/>
      <c r="AK25" s="446"/>
      <c r="AL25" s="488"/>
      <c r="AM25" s="445" t="s">
        <v>141</v>
      </c>
      <c r="AN25" s="446"/>
      <c r="AO25" s="446"/>
      <c r="AP25" s="446"/>
      <c r="AQ25" s="446"/>
      <c r="AR25" s="488"/>
      <c r="AS25" s="445" t="s">
        <v>141</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1115770</v>
      </c>
      <c r="BO25" s="358"/>
      <c r="BP25" s="358"/>
      <c r="BQ25" s="358"/>
      <c r="BR25" s="358"/>
      <c r="BS25" s="358"/>
      <c r="BT25" s="358"/>
      <c r="BU25" s="359"/>
      <c r="BV25" s="357">
        <v>1270142</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181</v>
      </c>
      <c r="F26" s="424"/>
      <c r="G26" s="424"/>
      <c r="H26" s="424"/>
      <c r="I26" s="424"/>
      <c r="J26" s="424"/>
      <c r="K26" s="425"/>
      <c r="L26" s="445">
        <v>1</v>
      </c>
      <c r="M26" s="446"/>
      <c r="N26" s="446"/>
      <c r="O26" s="446"/>
      <c r="P26" s="488"/>
      <c r="Q26" s="445">
        <v>5737</v>
      </c>
      <c r="R26" s="446"/>
      <c r="S26" s="446"/>
      <c r="T26" s="446"/>
      <c r="U26" s="446"/>
      <c r="V26" s="488"/>
      <c r="W26" s="540"/>
      <c r="X26" s="541"/>
      <c r="Y26" s="542"/>
      <c r="Z26" s="444" t="s">
        <v>182</v>
      </c>
      <c r="AA26" s="546"/>
      <c r="AB26" s="546"/>
      <c r="AC26" s="546"/>
      <c r="AD26" s="546"/>
      <c r="AE26" s="546"/>
      <c r="AF26" s="546"/>
      <c r="AG26" s="547"/>
      <c r="AH26" s="445">
        <v>8</v>
      </c>
      <c r="AI26" s="446"/>
      <c r="AJ26" s="446"/>
      <c r="AK26" s="446"/>
      <c r="AL26" s="488"/>
      <c r="AM26" s="445">
        <v>19392</v>
      </c>
      <c r="AN26" s="446"/>
      <c r="AO26" s="446"/>
      <c r="AP26" s="446"/>
      <c r="AQ26" s="446"/>
      <c r="AR26" s="488"/>
      <c r="AS26" s="445">
        <v>2424</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141</v>
      </c>
      <c r="BO26" s="395"/>
      <c r="BP26" s="395"/>
      <c r="BQ26" s="395"/>
      <c r="BR26" s="395"/>
      <c r="BS26" s="395"/>
      <c r="BT26" s="395"/>
      <c r="BU26" s="396"/>
      <c r="BV26" s="394" t="s">
        <v>141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3800</v>
      </c>
      <c r="R27" s="446"/>
      <c r="S27" s="446"/>
      <c r="T27" s="446"/>
      <c r="U27" s="446"/>
      <c r="V27" s="488"/>
      <c r="W27" s="540"/>
      <c r="X27" s="541"/>
      <c r="Y27" s="542"/>
      <c r="Z27" s="444" t="s">
        <v>185</v>
      </c>
      <c r="AA27" s="424"/>
      <c r="AB27" s="424"/>
      <c r="AC27" s="424"/>
      <c r="AD27" s="424"/>
      <c r="AE27" s="424"/>
      <c r="AF27" s="424"/>
      <c r="AG27" s="425"/>
      <c r="AH27" s="445" t="s">
        <v>141</v>
      </c>
      <c r="AI27" s="446"/>
      <c r="AJ27" s="446"/>
      <c r="AK27" s="446"/>
      <c r="AL27" s="488"/>
      <c r="AM27" s="445" t="s">
        <v>141</v>
      </c>
      <c r="AN27" s="446"/>
      <c r="AO27" s="446"/>
      <c r="AP27" s="446"/>
      <c r="AQ27" s="446"/>
      <c r="AR27" s="488"/>
      <c r="AS27" s="445" t="s">
        <v>141</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656180</v>
      </c>
      <c r="BO27" s="514"/>
      <c r="BP27" s="514"/>
      <c r="BQ27" s="514"/>
      <c r="BR27" s="514"/>
      <c r="BS27" s="514"/>
      <c r="BT27" s="514"/>
      <c r="BU27" s="515"/>
      <c r="BV27" s="513">
        <v>656136</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3450</v>
      </c>
      <c r="R28" s="446"/>
      <c r="S28" s="446"/>
      <c r="T28" s="446"/>
      <c r="U28" s="446"/>
      <c r="V28" s="488"/>
      <c r="W28" s="540"/>
      <c r="X28" s="541"/>
      <c r="Y28" s="542"/>
      <c r="Z28" s="444" t="s">
        <v>188</v>
      </c>
      <c r="AA28" s="424"/>
      <c r="AB28" s="424"/>
      <c r="AC28" s="424"/>
      <c r="AD28" s="424"/>
      <c r="AE28" s="424"/>
      <c r="AF28" s="424"/>
      <c r="AG28" s="425"/>
      <c r="AH28" s="445" t="s">
        <v>141</v>
      </c>
      <c r="AI28" s="446"/>
      <c r="AJ28" s="446"/>
      <c r="AK28" s="446"/>
      <c r="AL28" s="488"/>
      <c r="AM28" s="445" t="s">
        <v>141</v>
      </c>
      <c r="AN28" s="446"/>
      <c r="AO28" s="446"/>
      <c r="AP28" s="446"/>
      <c r="AQ28" s="446"/>
      <c r="AR28" s="488"/>
      <c r="AS28" s="445" t="s">
        <v>141</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1002065</v>
      </c>
      <c r="BO28" s="358"/>
      <c r="BP28" s="358"/>
      <c r="BQ28" s="358"/>
      <c r="BR28" s="358"/>
      <c r="BS28" s="358"/>
      <c r="BT28" s="358"/>
      <c r="BU28" s="359"/>
      <c r="BV28" s="357">
        <v>748171</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15</v>
      </c>
      <c r="M29" s="446"/>
      <c r="N29" s="446"/>
      <c r="O29" s="446"/>
      <c r="P29" s="488"/>
      <c r="Q29" s="445">
        <v>3350</v>
      </c>
      <c r="R29" s="446"/>
      <c r="S29" s="446"/>
      <c r="T29" s="446"/>
      <c r="U29" s="446"/>
      <c r="V29" s="488"/>
      <c r="W29" s="543"/>
      <c r="X29" s="544"/>
      <c r="Y29" s="545"/>
      <c r="Z29" s="444" t="s">
        <v>191</v>
      </c>
      <c r="AA29" s="424"/>
      <c r="AB29" s="424"/>
      <c r="AC29" s="424"/>
      <c r="AD29" s="424"/>
      <c r="AE29" s="424"/>
      <c r="AF29" s="424"/>
      <c r="AG29" s="425"/>
      <c r="AH29" s="445">
        <v>289</v>
      </c>
      <c r="AI29" s="446"/>
      <c r="AJ29" s="446"/>
      <c r="AK29" s="446"/>
      <c r="AL29" s="488"/>
      <c r="AM29" s="445">
        <v>864110</v>
      </c>
      <c r="AN29" s="446"/>
      <c r="AO29" s="446"/>
      <c r="AP29" s="446"/>
      <c r="AQ29" s="446"/>
      <c r="AR29" s="488"/>
      <c r="AS29" s="445">
        <v>2990</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151077</v>
      </c>
      <c r="BO29" s="395"/>
      <c r="BP29" s="395"/>
      <c r="BQ29" s="395"/>
      <c r="BR29" s="395"/>
      <c r="BS29" s="395"/>
      <c r="BT29" s="395"/>
      <c r="BU29" s="396"/>
      <c r="BV29" s="394">
        <v>151067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95.1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4495052</v>
      </c>
      <c r="BO30" s="514"/>
      <c r="BP30" s="514"/>
      <c r="BQ30" s="514"/>
      <c r="BR30" s="514"/>
      <c r="BS30" s="514"/>
      <c r="BT30" s="514"/>
      <c r="BU30" s="515"/>
      <c r="BV30" s="513">
        <v>3529406</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200</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IF('各会計、関係団体の財政状況及び健全化判断比率'!B33="","",'各会計、関係団体の財政状況及び健全化判断比率'!B33)</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東山梨行政事務組合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診療所事業特別会計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IF('各会計、関係団体の財政状況及び健全化判断比率'!B34="","",'各会計、関係団体の財政状況及び健全化判断比率'!B34)</f>
        <v>勝沼ぶどうの丘事業会計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市町村総合事務組合(一般会計)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IF('各会計、関係団体の財政状況及び健全化判断比率'!B35="","",'各会計、関係団体の財政状況及び健全化判断比率'!B35)</f>
        <v>勝沼病院事業会計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市町村総合事務組合(電子化会館管理・研修会計)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介護保険事業特別会計</v>
      </c>
      <c r="X37" s="585"/>
      <c r="Y37" s="585"/>
      <c r="Z37" s="585"/>
      <c r="AA37" s="585"/>
      <c r="AB37" s="585"/>
      <c r="AC37" s="585"/>
      <c r="AD37" s="585"/>
      <c r="AE37" s="585"/>
      <c r="AF37" s="585"/>
      <c r="AG37" s="585"/>
      <c r="AH37" s="585"/>
      <c r="AI37" s="585"/>
      <c r="AJ37" s="585"/>
      <c r="AK37" s="585"/>
      <c r="AL37" s="175"/>
      <c r="AM37" s="584">
        <f t="shared" si="0"/>
        <v>10</v>
      </c>
      <c r="AN37" s="584"/>
      <c r="AO37" s="585" t="str">
        <f>IF('各会計、関係団体の財政状況及び健全化判断比率'!B36="","",'各会計、関係団体の財政状況及び健全化判断比率'!B36)</f>
        <v>下水道事業会計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市町村総合事務組合(最終処分場)</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6</v>
      </c>
      <c r="V38" s="584"/>
      <c r="W38" s="585" t="str">
        <f>IF('各会計、関係団体の財政状況及び健全化判断比率'!B32="","",'各会計、関係団体の財政状況及び健全化判断比率'!B32)</f>
        <v>居宅介護予防支援事業特別会計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市町村総合事務組合(入札参加会計)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市町村総合事務組合(交通災害会計)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17</v>
      </c>
      <c r="BX40" s="584"/>
      <c r="BY40" s="585" t="str">
        <f>IF('各会計、関係団体の財政状況及び健全化判断比率'!B74="","",'各会計、関係団体の財政状況及び健全化判断比率'!B74)</f>
        <v>峡東地域広域水道企業団</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18</v>
      </c>
      <c r="BX41" s="584"/>
      <c r="BY41" s="585" t="str">
        <f>IF('各会計、関係団体の財政状況及び健全化判断比率'!B75="","",'各会計、関係団体の財政状況及び健全化判断比率'!B75)</f>
        <v>甲府・峡東地域ごみ処理施設事務組合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19</v>
      </c>
      <c r="BX42" s="584"/>
      <c r="BY42" s="585" t="str">
        <f>IF('各会計、関係団体の財政状況及び健全化判断比率'!B76="","",'各会計、関係団体の財政状況及び健全化判断比率'!B76)</f>
        <v>後期高齢者医療広域連合(一般会計)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20</v>
      </c>
      <c r="BX43" s="584"/>
      <c r="BY43" s="585" t="str">
        <f>IF('各会計、関係団体の財政状況及び健全化判断比率'!B77="","",'各会計、関係団体の財政状況及び健全化判断比率'!B77)</f>
        <v>後期高齢者医療広域連合(特別会計)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GyRW+kuJGhh7Iky+gGoziI3OQAgJfNTssvlI4DjoB2UWRszopKPvhsxh36nAQlvJJdGq2VmjemvLN0ZRH7geLA==" saltValue="ZKEvysYZNmh64LjLZPzaR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569</v>
      </c>
      <c r="D34" s="1136"/>
      <c r="E34" s="1137"/>
      <c r="F34" s="32">
        <v>3.93</v>
      </c>
      <c r="G34" s="33">
        <v>4.09</v>
      </c>
      <c r="H34" s="33">
        <v>5.93</v>
      </c>
      <c r="I34" s="33">
        <v>11.4</v>
      </c>
      <c r="J34" s="34">
        <v>8.9600000000000009</v>
      </c>
      <c r="K34" s="22"/>
      <c r="L34" s="22"/>
      <c r="M34" s="22"/>
      <c r="N34" s="22"/>
      <c r="O34" s="22"/>
      <c r="P34" s="22"/>
    </row>
    <row r="35" spans="1:16" ht="39" customHeight="1" x14ac:dyDescent="0.15">
      <c r="A35" s="22"/>
      <c r="B35" s="35"/>
      <c r="C35" s="1132" t="s">
        <v>570</v>
      </c>
      <c r="D35" s="1132"/>
      <c r="E35" s="1133"/>
      <c r="F35" s="36">
        <v>8.82</v>
      </c>
      <c r="G35" s="37">
        <v>8.44</v>
      </c>
      <c r="H35" s="37">
        <v>8.0299999999999994</v>
      </c>
      <c r="I35" s="37">
        <v>7</v>
      </c>
      <c r="J35" s="38">
        <v>6.84</v>
      </c>
      <c r="K35" s="22"/>
      <c r="L35" s="22"/>
      <c r="M35" s="22"/>
      <c r="N35" s="22"/>
      <c r="O35" s="22"/>
      <c r="P35" s="22"/>
    </row>
    <row r="36" spans="1:16" ht="39" customHeight="1" x14ac:dyDescent="0.15">
      <c r="A36" s="22"/>
      <c r="B36" s="35"/>
      <c r="C36" s="1132" t="s">
        <v>571</v>
      </c>
      <c r="D36" s="1132"/>
      <c r="E36" s="1133"/>
      <c r="F36" s="36">
        <v>2.0499999999999998</v>
      </c>
      <c r="G36" s="37">
        <v>1.88</v>
      </c>
      <c r="H36" s="37">
        <v>1.69</v>
      </c>
      <c r="I36" s="37">
        <v>1.34</v>
      </c>
      <c r="J36" s="38">
        <v>1.83</v>
      </c>
      <c r="K36" s="22"/>
      <c r="L36" s="22"/>
      <c r="M36" s="22"/>
      <c r="N36" s="22"/>
      <c r="O36" s="22"/>
      <c r="P36" s="22"/>
    </row>
    <row r="37" spans="1:16" ht="39" customHeight="1" x14ac:dyDescent="0.15">
      <c r="A37" s="22"/>
      <c r="B37" s="35"/>
      <c r="C37" s="1132" t="s">
        <v>572</v>
      </c>
      <c r="D37" s="1132"/>
      <c r="E37" s="1133"/>
      <c r="F37" s="36" t="s">
        <v>520</v>
      </c>
      <c r="G37" s="37" t="s">
        <v>520</v>
      </c>
      <c r="H37" s="37">
        <v>0.05</v>
      </c>
      <c r="I37" s="37">
        <v>0.3</v>
      </c>
      <c r="J37" s="38">
        <v>0.8</v>
      </c>
      <c r="K37" s="22"/>
      <c r="L37" s="22"/>
      <c r="M37" s="22"/>
      <c r="N37" s="22"/>
      <c r="O37" s="22"/>
      <c r="P37" s="22"/>
    </row>
    <row r="38" spans="1:16" ht="39" customHeight="1" x14ac:dyDescent="0.15">
      <c r="A38" s="22"/>
      <c r="B38" s="35"/>
      <c r="C38" s="1132" t="s">
        <v>573</v>
      </c>
      <c r="D38" s="1132"/>
      <c r="E38" s="1133"/>
      <c r="F38" s="36">
        <v>1.5</v>
      </c>
      <c r="G38" s="37">
        <v>1.55</v>
      </c>
      <c r="H38" s="37">
        <v>0.85</v>
      </c>
      <c r="I38" s="37">
        <v>1.1200000000000001</v>
      </c>
      <c r="J38" s="38">
        <v>0.79</v>
      </c>
      <c r="K38" s="22"/>
      <c r="L38" s="22"/>
      <c r="M38" s="22"/>
      <c r="N38" s="22"/>
      <c r="O38" s="22"/>
      <c r="P38" s="22"/>
    </row>
    <row r="39" spans="1:16" ht="39" customHeight="1" x14ac:dyDescent="0.15">
      <c r="A39" s="22"/>
      <c r="B39" s="35"/>
      <c r="C39" s="1132" t="s">
        <v>574</v>
      </c>
      <c r="D39" s="1132"/>
      <c r="E39" s="1133"/>
      <c r="F39" s="36">
        <v>0.57999999999999996</v>
      </c>
      <c r="G39" s="37">
        <v>0.61</v>
      </c>
      <c r="H39" s="37">
        <v>0.6</v>
      </c>
      <c r="I39" s="37">
        <v>0.52</v>
      </c>
      <c r="J39" s="38">
        <v>0.65</v>
      </c>
      <c r="K39" s="22"/>
      <c r="L39" s="22"/>
      <c r="M39" s="22"/>
      <c r="N39" s="22"/>
      <c r="O39" s="22"/>
      <c r="P39" s="22"/>
    </row>
    <row r="40" spans="1:16" ht="39" customHeight="1" x14ac:dyDescent="0.15">
      <c r="A40" s="22"/>
      <c r="B40" s="35"/>
      <c r="C40" s="1132" t="s">
        <v>575</v>
      </c>
      <c r="D40" s="1132"/>
      <c r="E40" s="1133"/>
      <c r="F40" s="36">
        <v>0.82</v>
      </c>
      <c r="G40" s="37">
        <v>0.59</v>
      </c>
      <c r="H40" s="37">
        <v>0.71</v>
      </c>
      <c r="I40" s="37">
        <v>0.28000000000000003</v>
      </c>
      <c r="J40" s="38">
        <v>0.25</v>
      </c>
      <c r="K40" s="22"/>
      <c r="L40" s="22"/>
      <c r="M40" s="22"/>
      <c r="N40" s="22"/>
      <c r="O40" s="22"/>
      <c r="P40" s="22"/>
    </row>
    <row r="41" spans="1:16" ht="39" customHeight="1" x14ac:dyDescent="0.15">
      <c r="A41" s="22"/>
      <c r="B41" s="35"/>
      <c r="C41" s="1132" t="s">
        <v>576</v>
      </c>
      <c r="D41" s="1132"/>
      <c r="E41" s="1133"/>
      <c r="F41" s="36">
        <v>0</v>
      </c>
      <c r="G41" s="37">
        <v>0</v>
      </c>
      <c r="H41" s="37">
        <v>0</v>
      </c>
      <c r="I41" s="37">
        <v>0.12</v>
      </c>
      <c r="J41" s="38">
        <v>0.1</v>
      </c>
      <c r="K41" s="22"/>
      <c r="L41" s="22"/>
      <c r="M41" s="22"/>
      <c r="N41" s="22"/>
      <c r="O41" s="22"/>
      <c r="P41" s="22"/>
    </row>
    <row r="42" spans="1:16" ht="39" customHeight="1" x14ac:dyDescent="0.15">
      <c r="A42" s="22"/>
      <c r="B42" s="39"/>
      <c r="C42" s="1132" t="s">
        <v>577</v>
      </c>
      <c r="D42" s="1132"/>
      <c r="E42" s="1133"/>
      <c r="F42" s="36" t="s">
        <v>520</v>
      </c>
      <c r="G42" s="37" t="s">
        <v>578</v>
      </c>
      <c r="H42" s="37" t="s">
        <v>520</v>
      </c>
      <c r="I42" s="37" t="s">
        <v>520</v>
      </c>
      <c r="J42" s="38" t="s">
        <v>520</v>
      </c>
      <c r="K42" s="22"/>
      <c r="L42" s="22"/>
      <c r="M42" s="22"/>
      <c r="N42" s="22"/>
      <c r="O42" s="22"/>
      <c r="P42" s="22"/>
    </row>
    <row r="43" spans="1:16" ht="39" customHeight="1" thickBot="1" x14ac:dyDescent="0.2">
      <c r="A43" s="22"/>
      <c r="B43" s="40"/>
      <c r="C43" s="1134" t="s">
        <v>579</v>
      </c>
      <c r="D43" s="1134"/>
      <c r="E43" s="1135"/>
      <c r="F43" s="41">
        <v>0.04</v>
      </c>
      <c r="G43" s="42">
        <v>0.1</v>
      </c>
      <c r="H43" s="42">
        <v>0.08</v>
      </c>
      <c r="I43" s="42">
        <v>0.1</v>
      </c>
      <c r="J43" s="43">
        <v>0.13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rxOPoT0dHosmUxq/IeZgnyFk3RkFOA+vgSfEQAcYA6y6+1F3pZJiyak4F9NyypNEzehmD/nFWoDuKOw9vSang==" saltValue="T1vgx/sQS/SW6ZsOYwZq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2286</v>
      </c>
      <c r="L45" s="58">
        <v>2345</v>
      </c>
      <c r="M45" s="58">
        <v>2405</v>
      </c>
      <c r="N45" s="58">
        <v>2493</v>
      </c>
      <c r="O45" s="59">
        <v>2474</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520</v>
      </c>
      <c r="L46" s="62" t="s">
        <v>520</v>
      </c>
      <c r="M46" s="62" t="s">
        <v>520</v>
      </c>
      <c r="N46" s="62" t="s">
        <v>520</v>
      </c>
      <c r="O46" s="63" t="s">
        <v>520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520</v>
      </c>
      <c r="L47" s="62" t="s">
        <v>520</v>
      </c>
      <c r="M47" s="62" t="s">
        <v>520</v>
      </c>
      <c r="N47" s="62" t="s">
        <v>520</v>
      </c>
      <c r="O47" s="63" t="s">
        <v>520</v>
      </c>
      <c r="P47" s="46"/>
      <c r="Q47" s="46"/>
      <c r="R47" s="46"/>
      <c r="S47" s="46"/>
      <c r="T47" s="46"/>
      <c r="U47" s="46"/>
    </row>
    <row r="48" spans="1:21" ht="30.75" customHeight="1" x14ac:dyDescent="0.15">
      <c r="A48" s="46"/>
      <c r="B48" s="1140"/>
      <c r="C48" s="1141"/>
      <c r="D48" s="60"/>
      <c r="E48" s="1146" t="s">
        <v>15</v>
      </c>
      <c r="F48" s="1146"/>
      <c r="G48" s="1146"/>
      <c r="H48" s="1146"/>
      <c r="I48" s="1146"/>
      <c r="J48" s="1147"/>
      <c r="K48" s="61">
        <v>861</v>
      </c>
      <c r="L48" s="62">
        <v>798</v>
      </c>
      <c r="M48" s="62">
        <v>827</v>
      </c>
      <c r="N48" s="62">
        <v>768</v>
      </c>
      <c r="O48" s="63">
        <v>744</v>
      </c>
      <c r="P48" s="46"/>
      <c r="Q48" s="46"/>
      <c r="R48" s="46"/>
      <c r="S48" s="46"/>
      <c r="T48" s="46"/>
      <c r="U48" s="46"/>
    </row>
    <row r="49" spans="1:21" ht="30.75" customHeight="1" x14ac:dyDescent="0.15">
      <c r="A49" s="46"/>
      <c r="B49" s="1140"/>
      <c r="C49" s="1141"/>
      <c r="D49" s="60"/>
      <c r="E49" s="1146" t="s">
        <v>16</v>
      </c>
      <c r="F49" s="1146"/>
      <c r="G49" s="1146"/>
      <c r="H49" s="1146"/>
      <c r="I49" s="1146"/>
      <c r="J49" s="1147"/>
      <c r="K49" s="61">
        <v>137</v>
      </c>
      <c r="L49" s="62">
        <v>193</v>
      </c>
      <c r="M49" s="62">
        <v>245</v>
      </c>
      <c r="N49" s="62">
        <v>246</v>
      </c>
      <c r="O49" s="63">
        <v>206</v>
      </c>
      <c r="P49" s="46"/>
      <c r="Q49" s="46"/>
      <c r="R49" s="46"/>
      <c r="S49" s="46"/>
      <c r="T49" s="46"/>
      <c r="U49" s="46"/>
    </row>
    <row r="50" spans="1:21" ht="30.75" customHeight="1" x14ac:dyDescent="0.15">
      <c r="A50" s="46"/>
      <c r="B50" s="1140"/>
      <c r="C50" s="1141"/>
      <c r="D50" s="60"/>
      <c r="E50" s="1146" t="s">
        <v>17</v>
      </c>
      <c r="F50" s="1146"/>
      <c r="G50" s="1146"/>
      <c r="H50" s="1146"/>
      <c r="I50" s="1146"/>
      <c r="J50" s="1147"/>
      <c r="K50" s="61">
        <v>210</v>
      </c>
      <c r="L50" s="62">
        <v>207</v>
      </c>
      <c r="M50" s="62">
        <v>105</v>
      </c>
      <c r="N50" s="62" t="s">
        <v>520</v>
      </c>
      <c r="O50" s="63" t="s">
        <v>520</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0</v>
      </c>
      <c r="O51" s="63" t="s">
        <v>520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2173</v>
      </c>
      <c r="L52" s="62">
        <v>2209</v>
      </c>
      <c r="M52" s="62">
        <v>2300</v>
      </c>
      <c r="N52" s="62">
        <v>2260</v>
      </c>
      <c r="O52" s="63">
        <v>2186</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1321</v>
      </c>
      <c r="L53" s="67">
        <v>1334</v>
      </c>
      <c r="M53" s="67">
        <v>1282</v>
      </c>
      <c r="N53" s="67">
        <v>1247</v>
      </c>
      <c r="O53" s="68">
        <v>1238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6T3sfsprqxrGUXOZJsqmP4yMtzyk27kWEsISB1WGUc9pKuPvSRGp7psgr+sNdKls9JONvMve+tiJ1Z7afEt7BQ==" saltValue="T1oCHsFIGt6EsMWWy9mM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561</v>
      </c>
      <c r="J40" s="101" t="s">
        <v>562</v>
      </c>
      <c r="K40" s="101" t="s">
        <v>563</v>
      </c>
      <c r="L40" s="101" t="s">
        <v>564</v>
      </c>
      <c r="M40" s="102" t="s">
        <v>565</v>
      </c>
    </row>
    <row r="41" spans="2:13" ht="27.75" customHeight="1" x14ac:dyDescent="0.15">
      <c r="B41" s="1169" t="s">
        <v>32</v>
      </c>
      <c r="C41" s="1170"/>
      <c r="D41" s="103"/>
      <c r="E41" s="1175" t="s">
        <v>33</v>
      </c>
      <c r="F41" s="1175"/>
      <c r="G41" s="1175"/>
      <c r="H41" s="1176"/>
      <c r="I41" s="342">
        <v>23252</v>
      </c>
      <c r="J41" s="343">
        <v>22134</v>
      </c>
      <c r="K41" s="343">
        <v>20958</v>
      </c>
      <c r="L41" s="343">
        <v>20284</v>
      </c>
      <c r="M41" s="344">
        <v>18683</v>
      </c>
    </row>
    <row r="42" spans="2:13" ht="27.75" customHeight="1" x14ac:dyDescent="0.15">
      <c r="B42" s="1171"/>
      <c r="C42" s="1172"/>
      <c r="D42" s="104"/>
      <c r="E42" s="1177" t="s">
        <v>34</v>
      </c>
      <c r="F42" s="1177"/>
      <c r="G42" s="1177"/>
      <c r="H42" s="1178"/>
      <c r="I42" s="345">
        <v>463</v>
      </c>
      <c r="J42" s="346">
        <v>256</v>
      </c>
      <c r="K42" s="346">
        <v>51</v>
      </c>
      <c r="L42" s="346">
        <v>48</v>
      </c>
      <c r="M42" s="347">
        <v>198</v>
      </c>
    </row>
    <row r="43" spans="2:13" ht="27.75" customHeight="1" x14ac:dyDescent="0.15">
      <c r="B43" s="1171"/>
      <c r="C43" s="1172"/>
      <c r="D43" s="104"/>
      <c r="E43" s="1177" t="s">
        <v>35</v>
      </c>
      <c r="F43" s="1177"/>
      <c r="G43" s="1177"/>
      <c r="H43" s="1178"/>
      <c r="I43" s="345">
        <v>9210</v>
      </c>
      <c r="J43" s="346">
        <v>8895</v>
      </c>
      <c r="K43" s="346">
        <v>7666</v>
      </c>
      <c r="L43" s="346">
        <v>7075</v>
      </c>
      <c r="M43" s="347">
        <v>6605</v>
      </c>
    </row>
    <row r="44" spans="2:13" ht="27.75" customHeight="1" x14ac:dyDescent="0.15">
      <c r="B44" s="1171"/>
      <c r="C44" s="1172"/>
      <c r="D44" s="104"/>
      <c r="E44" s="1177" t="s">
        <v>36</v>
      </c>
      <c r="F44" s="1177"/>
      <c r="G44" s="1177"/>
      <c r="H44" s="1178"/>
      <c r="I44" s="345">
        <v>2019</v>
      </c>
      <c r="J44" s="346">
        <v>2030</v>
      </c>
      <c r="K44" s="346">
        <v>1859</v>
      </c>
      <c r="L44" s="346">
        <v>1692</v>
      </c>
      <c r="M44" s="347">
        <v>1508</v>
      </c>
    </row>
    <row r="45" spans="2:13" ht="27.75" customHeight="1" x14ac:dyDescent="0.15">
      <c r="B45" s="1171"/>
      <c r="C45" s="1172"/>
      <c r="D45" s="104"/>
      <c r="E45" s="1177" t="s">
        <v>37</v>
      </c>
      <c r="F45" s="1177"/>
      <c r="G45" s="1177"/>
      <c r="H45" s="1178"/>
      <c r="I45" s="345">
        <v>2840</v>
      </c>
      <c r="J45" s="346">
        <v>2754</v>
      </c>
      <c r="K45" s="346">
        <v>2652</v>
      </c>
      <c r="L45" s="346">
        <v>2592</v>
      </c>
      <c r="M45" s="347">
        <v>2433</v>
      </c>
    </row>
    <row r="46" spans="2:13" ht="27.75" customHeight="1" x14ac:dyDescent="0.15">
      <c r="B46" s="1171"/>
      <c r="C46" s="1172"/>
      <c r="D46" s="105"/>
      <c r="E46" s="1177" t="s">
        <v>38</v>
      </c>
      <c r="F46" s="1177"/>
      <c r="G46" s="1177"/>
      <c r="H46" s="1178"/>
      <c r="I46" s="345">
        <v>0</v>
      </c>
      <c r="J46" s="346">
        <v>0</v>
      </c>
      <c r="K46" s="346">
        <v>0</v>
      </c>
      <c r="L46" s="346">
        <v>0</v>
      </c>
      <c r="M46" s="347">
        <v>0</v>
      </c>
    </row>
    <row r="47" spans="2:13" ht="27.75" customHeight="1" x14ac:dyDescent="0.15">
      <c r="B47" s="1171"/>
      <c r="C47" s="1172"/>
      <c r="D47" s="106"/>
      <c r="E47" s="1179" t="s">
        <v>39</v>
      </c>
      <c r="F47" s="1180"/>
      <c r="G47" s="1180"/>
      <c r="H47" s="1181"/>
      <c r="I47" s="345" t="s">
        <v>520</v>
      </c>
      <c r="J47" s="346" t="s">
        <v>520</v>
      </c>
      <c r="K47" s="346" t="s">
        <v>520</v>
      </c>
      <c r="L47" s="346" t="s">
        <v>520</v>
      </c>
      <c r="M47" s="347" t="s">
        <v>520</v>
      </c>
    </row>
    <row r="48" spans="2:13" ht="27.75" customHeight="1" x14ac:dyDescent="0.15">
      <c r="B48" s="1171"/>
      <c r="C48" s="1172"/>
      <c r="D48" s="104"/>
      <c r="E48" s="1177" t="s">
        <v>40</v>
      </c>
      <c r="F48" s="1177"/>
      <c r="G48" s="1177"/>
      <c r="H48" s="1178"/>
      <c r="I48" s="345" t="s">
        <v>520</v>
      </c>
      <c r="J48" s="346" t="s">
        <v>520</v>
      </c>
      <c r="K48" s="346" t="s">
        <v>520</v>
      </c>
      <c r="L48" s="346" t="s">
        <v>520</v>
      </c>
      <c r="M48" s="347" t="s">
        <v>520</v>
      </c>
    </row>
    <row r="49" spans="2:13" ht="27.75" customHeight="1" x14ac:dyDescent="0.15">
      <c r="B49" s="1173"/>
      <c r="C49" s="1174"/>
      <c r="D49" s="104"/>
      <c r="E49" s="1177" t="s">
        <v>41</v>
      </c>
      <c r="F49" s="1177"/>
      <c r="G49" s="1177"/>
      <c r="H49" s="1178"/>
      <c r="I49" s="345" t="s">
        <v>520</v>
      </c>
      <c r="J49" s="346" t="s">
        <v>520</v>
      </c>
      <c r="K49" s="346" t="s">
        <v>520</v>
      </c>
      <c r="L49" s="346" t="s">
        <v>520</v>
      </c>
      <c r="M49" s="347" t="s">
        <v>520</v>
      </c>
    </row>
    <row r="50" spans="2:13" ht="27.75" customHeight="1" x14ac:dyDescent="0.15">
      <c r="B50" s="1182" t="s">
        <v>42</v>
      </c>
      <c r="C50" s="1183"/>
      <c r="D50" s="107"/>
      <c r="E50" s="1177" t="s">
        <v>43</v>
      </c>
      <c r="F50" s="1177"/>
      <c r="G50" s="1177"/>
      <c r="H50" s="1178"/>
      <c r="I50" s="345">
        <v>3115</v>
      </c>
      <c r="J50" s="346">
        <v>3032</v>
      </c>
      <c r="K50" s="346">
        <v>3396</v>
      </c>
      <c r="L50" s="346">
        <v>4472</v>
      </c>
      <c r="M50" s="347">
        <v>5979</v>
      </c>
    </row>
    <row r="51" spans="2:13" ht="27.75" customHeight="1" x14ac:dyDescent="0.15">
      <c r="B51" s="1171"/>
      <c r="C51" s="1172"/>
      <c r="D51" s="104"/>
      <c r="E51" s="1177" t="s">
        <v>44</v>
      </c>
      <c r="F51" s="1177"/>
      <c r="G51" s="1177"/>
      <c r="H51" s="1178"/>
      <c r="I51" s="345">
        <v>100</v>
      </c>
      <c r="J51" s="346">
        <v>89</v>
      </c>
      <c r="K51" s="346">
        <v>483</v>
      </c>
      <c r="L51" s="346">
        <v>809</v>
      </c>
      <c r="M51" s="347">
        <v>1086</v>
      </c>
    </row>
    <row r="52" spans="2:13" ht="27.75" customHeight="1" x14ac:dyDescent="0.15">
      <c r="B52" s="1173"/>
      <c r="C52" s="1174"/>
      <c r="D52" s="104"/>
      <c r="E52" s="1177" t="s">
        <v>45</v>
      </c>
      <c r="F52" s="1177"/>
      <c r="G52" s="1177"/>
      <c r="H52" s="1178"/>
      <c r="I52" s="345">
        <v>22547</v>
      </c>
      <c r="J52" s="346">
        <v>21395</v>
      </c>
      <c r="K52" s="346">
        <v>20042</v>
      </c>
      <c r="L52" s="346">
        <v>18783</v>
      </c>
      <c r="M52" s="347">
        <v>17301</v>
      </c>
    </row>
    <row r="53" spans="2:13" ht="27.75" customHeight="1" thickBot="1" x14ac:dyDescent="0.2">
      <c r="B53" s="1184" t="s">
        <v>46</v>
      </c>
      <c r="C53" s="1185"/>
      <c r="D53" s="108"/>
      <c r="E53" s="1186" t="s">
        <v>47</v>
      </c>
      <c r="F53" s="1186"/>
      <c r="G53" s="1186"/>
      <c r="H53" s="1187"/>
      <c r="I53" s="348">
        <v>12023</v>
      </c>
      <c r="J53" s="349">
        <v>11553</v>
      </c>
      <c r="K53" s="349">
        <v>9264</v>
      </c>
      <c r="L53" s="349">
        <v>7626</v>
      </c>
      <c r="M53" s="350">
        <v>5063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vuMPOhH3yOKi5IAHcEyPG54Oe4zWWpPrPIMDgZD2AZwZY6ZxD2xWIJ9V8tg+r57R6JHojvI723O6qTSg7GmyhQ==" saltValue="ojbkUPoOixwpohBmRTB0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50</v>
      </c>
      <c r="D55" s="1196"/>
      <c r="E55" s="1197"/>
      <c r="F55" s="120">
        <v>748</v>
      </c>
      <c r="G55" s="120">
        <v>748</v>
      </c>
      <c r="H55" s="121">
        <v>1002</v>
      </c>
    </row>
    <row r="56" spans="2:8" ht="52.5" customHeight="1" x14ac:dyDescent="0.15">
      <c r="B56" s="122"/>
      <c r="C56" s="1198" t="s">
        <v>51</v>
      </c>
      <c r="D56" s="1198"/>
      <c r="E56" s="1199"/>
      <c r="F56" s="123">
        <v>151</v>
      </c>
      <c r="G56" s="123">
        <v>151</v>
      </c>
      <c r="H56" s="124">
        <v>151</v>
      </c>
    </row>
    <row r="57" spans="2:8" ht="53.25" customHeight="1" x14ac:dyDescent="0.15">
      <c r="B57" s="122"/>
      <c r="C57" s="1200" t="s">
        <v>52</v>
      </c>
      <c r="D57" s="1200"/>
      <c r="E57" s="1201"/>
      <c r="F57" s="125">
        <v>2734</v>
      </c>
      <c r="G57" s="125">
        <v>3529</v>
      </c>
      <c r="H57" s="126">
        <v>4495</v>
      </c>
    </row>
    <row r="58" spans="2:8" ht="45.75" customHeight="1" x14ac:dyDescent="0.15">
      <c r="B58" s="127"/>
      <c r="C58" s="1188" t="s">
        <v>599</v>
      </c>
      <c r="D58" s="1189"/>
      <c r="E58" s="1190"/>
      <c r="F58" s="128">
        <v>854</v>
      </c>
      <c r="G58" s="128">
        <v>1728</v>
      </c>
      <c r="H58" s="129">
        <v>2810</v>
      </c>
    </row>
    <row r="59" spans="2:8" ht="45.75" customHeight="1" x14ac:dyDescent="0.15">
      <c r="B59" s="127"/>
      <c r="C59" s="1188" t="s">
        <v>600</v>
      </c>
      <c r="D59" s="1189"/>
      <c r="E59" s="1190"/>
      <c r="F59" s="128">
        <v>1144</v>
      </c>
      <c r="G59" s="128">
        <v>1056</v>
      </c>
      <c r="H59" s="129">
        <v>932</v>
      </c>
    </row>
    <row r="60" spans="2:8" ht="45.75" customHeight="1" x14ac:dyDescent="0.15">
      <c r="B60" s="127"/>
      <c r="C60" s="1188" t="s">
        <v>601</v>
      </c>
      <c r="D60" s="1189"/>
      <c r="E60" s="1190"/>
      <c r="F60" s="128">
        <v>490</v>
      </c>
      <c r="G60" s="128">
        <v>490</v>
      </c>
      <c r="H60" s="129">
        <v>490</v>
      </c>
    </row>
    <row r="61" spans="2:8" ht="45.75" customHeight="1" x14ac:dyDescent="0.15">
      <c r="B61" s="127"/>
      <c r="C61" s="1188" t="s">
        <v>602</v>
      </c>
      <c r="D61" s="1189"/>
      <c r="E61" s="1190"/>
      <c r="F61" s="128">
        <v>113</v>
      </c>
      <c r="G61" s="128">
        <v>113</v>
      </c>
      <c r="H61" s="129">
        <v>113</v>
      </c>
    </row>
    <row r="62" spans="2:8" ht="45.75" customHeight="1" thickBot="1" x14ac:dyDescent="0.2">
      <c r="B62" s="130"/>
      <c r="C62" s="1191" t="s">
        <v>603</v>
      </c>
      <c r="D62" s="1192"/>
      <c r="E62" s="1193"/>
      <c r="F62" s="131">
        <v>95</v>
      </c>
      <c r="G62" s="131">
        <v>95</v>
      </c>
      <c r="H62" s="132">
        <v>95</v>
      </c>
    </row>
    <row r="63" spans="2:8" ht="52.5" customHeight="1" thickBot="1" x14ac:dyDescent="0.2">
      <c r="B63" s="133"/>
      <c r="C63" s="1194" t="s">
        <v>53</v>
      </c>
      <c r="D63" s="1194"/>
      <c r="E63" s="1195"/>
      <c r="F63" s="134">
        <v>3633</v>
      </c>
      <c r="G63" s="134">
        <v>4429</v>
      </c>
      <c r="H63" s="135">
        <v>5648</v>
      </c>
    </row>
    <row r="64" spans="2:8" x14ac:dyDescent="0.15"/>
  </sheetData>
  <sheetProtection algorithmName="SHA-512" hashValue="n20RvM8OgE4FL8wGVhZoY3cMlaY/3kkJXk1KE7ykDTGPgGCrzy/RfJPKo/yENs1FpRGk9dWK1EPM2xTvvsTvxQ==" saltValue="P7qHIfC7ypdk03dT8npY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558</v>
      </c>
      <c r="G2" s="149"/>
      <c r="H2" s="150"/>
    </row>
    <row r="3" spans="1:8" x14ac:dyDescent="0.15">
      <c r="A3" s="146" t="s">
        <v>551</v>
      </c>
      <c r="B3" s="151"/>
      <c r="C3" s="152"/>
      <c r="D3" s="153">
        <v>53099</v>
      </c>
      <c r="E3" s="154"/>
      <c r="F3" s="155">
        <v>85173</v>
      </c>
      <c r="G3" s="156"/>
      <c r="H3" s="157"/>
    </row>
    <row r="4" spans="1:8" x14ac:dyDescent="0.15">
      <c r="A4" s="158"/>
      <c r="B4" s="159"/>
      <c r="C4" s="160"/>
      <c r="D4" s="161">
        <v>31532</v>
      </c>
      <c r="E4" s="162"/>
      <c r="F4" s="163">
        <v>43913</v>
      </c>
      <c r="G4" s="164"/>
      <c r="H4" s="165"/>
    </row>
    <row r="5" spans="1:8" x14ac:dyDescent="0.15">
      <c r="A5" s="146" t="s">
        <v>553</v>
      </c>
      <c r="B5" s="151"/>
      <c r="C5" s="152"/>
      <c r="D5" s="153">
        <v>32596</v>
      </c>
      <c r="E5" s="154"/>
      <c r="F5" s="155">
        <v>94081</v>
      </c>
      <c r="G5" s="156"/>
      <c r="H5" s="157"/>
    </row>
    <row r="6" spans="1:8" x14ac:dyDescent="0.15">
      <c r="A6" s="158"/>
      <c r="B6" s="159"/>
      <c r="C6" s="160"/>
      <c r="D6" s="161">
        <v>20785</v>
      </c>
      <c r="E6" s="162"/>
      <c r="F6" s="163">
        <v>48949</v>
      </c>
      <c r="G6" s="164"/>
      <c r="H6" s="165"/>
    </row>
    <row r="7" spans="1:8" x14ac:dyDescent="0.15">
      <c r="A7" s="146" t="s">
        <v>554</v>
      </c>
      <c r="B7" s="151"/>
      <c r="C7" s="152"/>
      <c r="D7" s="153">
        <v>46902</v>
      </c>
      <c r="E7" s="154"/>
      <c r="F7" s="155">
        <v>92632</v>
      </c>
      <c r="G7" s="156"/>
      <c r="H7" s="157"/>
    </row>
    <row r="8" spans="1:8" x14ac:dyDescent="0.15">
      <c r="A8" s="158"/>
      <c r="B8" s="159"/>
      <c r="C8" s="160"/>
      <c r="D8" s="161">
        <v>21694</v>
      </c>
      <c r="E8" s="162"/>
      <c r="F8" s="163">
        <v>47978</v>
      </c>
      <c r="G8" s="164"/>
      <c r="H8" s="165"/>
    </row>
    <row r="9" spans="1:8" x14ac:dyDescent="0.15">
      <c r="A9" s="146" t="s">
        <v>555</v>
      </c>
      <c r="B9" s="151"/>
      <c r="C9" s="152"/>
      <c r="D9" s="153">
        <v>49780</v>
      </c>
      <c r="E9" s="154"/>
      <c r="F9" s="155">
        <v>96469</v>
      </c>
      <c r="G9" s="156"/>
      <c r="H9" s="157"/>
    </row>
    <row r="10" spans="1:8" x14ac:dyDescent="0.15">
      <c r="A10" s="158"/>
      <c r="B10" s="159"/>
      <c r="C10" s="160"/>
      <c r="D10" s="161">
        <v>29218</v>
      </c>
      <c r="E10" s="162"/>
      <c r="F10" s="163">
        <v>49775</v>
      </c>
      <c r="G10" s="164"/>
      <c r="H10" s="165"/>
    </row>
    <row r="11" spans="1:8" x14ac:dyDescent="0.15">
      <c r="A11" s="146" t="s">
        <v>556</v>
      </c>
      <c r="B11" s="151"/>
      <c r="C11" s="152"/>
      <c r="D11" s="153">
        <v>39248</v>
      </c>
      <c r="E11" s="154"/>
      <c r="F11" s="155">
        <v>85743</v>
      </c>
      <c r="G11" s="156"/>
      <c r="H11" s="157"/>
    </row>
    <row r="12" spans="1:8" x14ac:dyDescent="0.15">
      <c r="A12" s="158"/>
      <c r="B12" s="159"/>
      <c r="C12" s="166"/>
      <c r="D12" s="161">
        <v>20274</v>
      </c>
      <c r="E12" s="162"/>
      <c r="F12" s="163">
        <v>45231</v>
      </c>
      <c r="G12" s="164"/>
      <c r="H12" s="165"/>
    </row>
    <row r="13" spans="1:8" x14ac:dyDescent="0.15">
      <c r="A13" s="146"/>
      <c r="B13" s="151"/>
      <c r="C13" s="152"/>
      <c r="D13" s="153">
        <v>44325</v>
      </c>
      <c r="E13" s="154"/>
      <c r="F13" s="155">
        <v>90820</v>
      </c>
      <c r="G13" s="167"/>
      <c r="H13" s="157"/>
    </row>
    <row r="14" spans="1:8" x14ac:dyDescent="0.15">
      <c r="A14" s="158"/>
      <c r="B14" s="159"/>
      <c r="C14" s="160"/>
      <c r="D14" s="161">
        <v>24701</v>
      </c>
      <c r="E14" s="162"/>
      <c r="F14" s="163">
        <v>47169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3.94</v>
      </c>
      <c r="C19" s="168">
        <f>ROUND(VALUE(SUBSTITUTE(実質収支比率等に係る経年分析!G$48,"▲","-")),2)</f>
        <v>4.0999999999999996</v>
      </c>
      <c r="D19" s="168">
        <f>ROUND(VALUE(SUBSTITUTE(実質収支比率等に係る経年分析!H$48,"▲","-")),2)</f>
        <v>5.94</v>
      </c>
      <c r="E19" s="168">
        <f>ROUND(VALUE(SUBSTITUTE(実質収支比率等に係る経年分析!I$48,"▲","-")),2)</f>
        <v>11.4</v>
      </c>
      <c r="F19" s="168">
        <f>ROUND(VALUE(SUBSTITUTE(実質収支比率等に係る経年分析!J$48,"▲","-")),2)</f>
        <v>8.9600000000000009</v>
      </c>
    </row>
    <row r="20" spans="1:11" x14ac:dyDescent="0.15">
      <c r="A20" s="168" t="s">
        <v>57</v>
      </c>
      <c r="B20" s="168">
        <f>ROUND(VALUE(SUBSTITUTE(実質収支比率等に係る経年分析!F$47,"▲","-")),2)</f>
        <v>8.42</v>
      </c>
      <c r="C20" s="168">
        <f>ROUND(VALUE(SUBSTITUTE(実質収支比率等に係る経年分析!G$47,"▲","-")),2)</f>
        <v>7.45</v>
      </c>
      <c r="D20" s="168">
        <f>ROUND(VALUE(SUBSTITUTE(実質収支比率等に係る経年分析!H$47,"▲","-")),2)</f>
        <v>7.27</v>
      </c>
      <c r="E20" s="168">
        <f>ROUND(VALUE(SUBSTITUTE(実質収支比率等に係る経年分析!I$47,"▲","-")),2)</f>
        <v>7.09</v>
      </c>
      <c r="F20" s="168">
        <f>ROUND(VALUE(SUBSTITUTE(実質収支比率等に係る経年分析!J$47,"▲","-")),2)</f>
        <v>9.7799999999999994</v>
      </c>
    </row>
    <row r="21" spans="1:11" x14ac:dyDescent="0.15">
      <c r="A21" s="168" t="s">
        <v>58</v>
      </c>
      <c r="B21" s="168">
        <f>IF(ISNUMBER(VALUE(SUBSTITUTE(実質収支比率等に係る経年分析!F$49,"▲","-"))),ROUND(VALUE(SUBSTITUTE(実質収支比率等に係る経年分析!F$49,"▲","-")),2),NA())</f>
        <v>-1.57</v>
      </c>
      <c r="C21" s="168">
        <f>IF(ISNUMBER(VALUE(SUBSTITUTE(実質収支比率等に係る経年分析!G$49,"▲","-"))),ROUND(VALUE(SUBSTITUTE(実質収支比率等に係る経年分析!G$49,"▲","-")),2),NA())</f>
        <v>-0.85</v>
      </c>
      <c r="D21" s="168">
        <f>IF(ISNUMBER(VALUE(SUBSTITUTE(実質収支比率等に係る経年分析!H$49,"▲","-"))),ROUND(VALUE(SUBSTITUTE(実質収支比率等に係る経年分析!H$49,"▲","-")),2),NA())</f>
        <v>1.94</v>
      </c>
      <c r="E21" s="168">
        <f>IF(ISNUMBER(VALUE(SUBSTITUTE(実質収支比率等に係る経年分析!I$49,"▲","-"))),ROUND(VALUE(SUBSTITUTE(実質収支比率等に係る経年分析!I$49,"▲","-")),2),NA())</f>
        <v>5.61</v>
      </c>
      <c r="F21" s="168">
        <f>IF(ISNUMBER(VALUE(SUBSTITUTE(実質収支比率等に係る経年分析!J$49,"▲","-"))),ROUND(VALUE(SUBSTITUTE(実質収支比率等に係る経年分析!J$49,"▲","-")),2),NA())</f>
        <v>-0.3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0.13</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f>IF(ROUND(VALUE(SUBSTITUTE(連結実質赤字比率に係る赤字・黒字の構成分析!G$42,"▲", "-")), 2) &lt; 0, ABS(ROUND(VALUE(SUBSTITUTE(連結実質赤字比率に係る赤字・黒字の構成分析!G$42,"▲", "-")), 2)), NA())</f>
        <v>0.19</v>
      </c>
      <c r="E28" s="169" t="e">
        <f>IF(ROUND(VALUE(SUBSTITUTE(連結実質赤字比率に係る赤字・黒字の構成分析!G$42,"▲", "-")), 2) &gt;= 0, ABS(ROUND(VALUE(SUBSTITUTE(連結実質赤字比率に係る赤字・黒字の構成分析!G$42,"▲", "-")), 2)), NA())</f>
        <v>#N/A</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診療所事業特別会計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v>
      </c>
    </row>
    <row r="30" spans="1:11" x14ac:dyDescent="0.15">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0.82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0.59</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0.71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0.28000000000000003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0.25</v>
      </c>
    </row>
    <row r="31" spans="1:11" x14ac:dyDescent="0.15">
      <c r="A31" s="169" t="str">
        <f>IF(連結実質赤字比率に係る赤字・黒字の構成分析!C$39="",NA(),連結実質赤字比率に係る赤字・黒字の構成分析!C$39)</f>
        <v>勝沼病院事業会計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0.57999999999999996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0.65</v>
      </c>
    </row>
    <row r="32" spans="1:11" x14ac:dyDescent="0.15">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1.55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1.1200000000000001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0.79</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v>
      </c>
    </row>
    <row r="34" spans="1:16" x14ac:dyDescent="0.15">
      <c r="A34" s="169" t="str">
        <f>IF(連結実質赤字比率に係る赤字・黒字の構成分析!C$36="",NA(),連結実質赤字比率に係る赤字・黒字の構成分析!C$36)</f>
        <v>勝沼ぶどうの丘事業会計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2.0499999999999998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1.88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1.34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1.83</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8.82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8.44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8.0299999999999994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6.84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3.93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4.09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5.93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8.9600000000000009</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2173</v>
      </c>
      <c r="E42" s="170"/>
      <c r="F42" s="170"/>
      <c r="G42" s="170">
        <f>'実質公債費比率（分子）の構造'!L$52</f>
        <v>2209</v>
      </c>
      <c r="H42" s="170"/>
      <c r="I42" s="170"/>
      <c r="J42" s="170">
        <f>'実質公債費比率（分子）の構造'!M$52</f>
        <v>2300</v>
      </c>
      <c r="K42" s="170"/>
      <c r="L42" s="170"/>
      <c r="M42" s="170">
        <f>'実質公債費比率（分子）の構造'!N$52</f>
        <v>2260</v>
      </c>
      <c r="N42" s="170"/>
      <c r="O42" s="170"/>
      <c r="P42" s="170">
        <f>'実質公債費比率（分子）の構造'!O$52</f>
        <v>2186</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15">
      <c r="A44" s="170" t="s">
        <v>67</v>
      </c>
      <c r="B44" s="170">
        <f>'実質公債費比率（分子）の構造'!K$50</f>
        <v>210</v>
      </c>
      <c r="C44" s="170"/>
      <c r="D44" s="170"/>
      <c r="E44" s="170">
        <f>'実質公債費比率（分子）の構造'!L$50</f>
        <v>207</v>
      </c>
      <c r="F44" s="170"/>
      <c r="G44" s="170"/>
      <c r="H44" s="170">
        <f>'実質公債費比率（分子）の構造'!M$50</f>
        <v>105</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137</v>
      </c>
      <c r="C45" s="170"/>
      <c r="D45" s="170"/>
      <c r="E45" s="170">
        <f>'実質公債費比率（分子）の構造'!L$49</f>
        <v>193</v>
      </c>
      <c r="F45" s="170"/>
      <c r="G45" s="170"/>
      <c r="H45" s="170">
        <f>'実質公債費比率（分子）の構造'!M$49</f>
        <v>245</v>
      </c>
      <c r="I45" s="170"/>
      <c r="J45" s="170"/>
      <c r="K45" s="170">
        <f>'実質公債費比率（分子）の構造'!N$49</f>
        <v>246</v>
      </c>
      <c r="L45" s="170"/>
      <c r="M45" s="170"/>
      <c r="N45" s="170">
        <f>'実質公債費比率（分子）の構造'!O$49</f>
        <v>206</v>
      </c>
      <c r="O45" s="170"/>
      <c r="P45" s="170"/>
    </row>
    <row r="46" spans="1:16" x14ac:dyDescent="0.15">
      <c r="A46" s="170" t="s">
        <v>69</v>
      </c>
      <c r="B46" s="170">
        <f>'実質公債費比率（分子）の構造'!K$48</f>
        <v>861</v>
      </c>
      <c r="C46" s="170"/>
      <c r="D46" s="170"/>
      <c r="E46" s="170">
        <f>'実質公債費比率（分子）の構造'!L$48</f>
        <v>798</v>
      </c>
      <c r="F46" s="170"/>
      <c r="G46" s="170"/>
      <c r="H46" s="170">
        <f>'実質公債費比率（分子）の構造'!M$48</f>
        <v>827</v>
      </c>
      <c r="I46" s="170"/>
      <c r="J46" s="170"/>
      <c r="K46" s="170">
        <f>'実質公債費比率（分子）の構造'!N$48</f>
        <v>768</v>
      </c>
      <c r="L46" s="170"/>
      <c r="M46" s="170"/>
      <c r="N46" s="170">
        <f>'実質公債費比率（分子）の構造'!O$48</f>
        <v>744</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2286</v>
      </c>
      <c r="C49" s="170"/>
      <c r="D49" s="170"/>
      <c r="E49" s="170">
        <f>'実質公債費比率（分子）の構造'!L$45</f>
        <v>2345</v>
      </c>
      <c r="F49" s="170"/>
      <c r="G49" s="170"/>
      <c r="H49" s="170">
        <f>'実質公債費比率（分子）の構造'!M$45</f>
        <v>2405</v>
      </c>
      <c r="I49" s="170"/>
      <c r="J49" s="170"/>
      <c r="K49" s="170">
        <f>'実質公債費比率（分子）の構造'!N$45</f>
        <v>2493</v>
      </c>
      <c r="L49" s="170"/>
      <c r="M49" s="170"/>
      <c r="N49" s="170">
        <f>'実質公債費比率（分子）の構造'!O$45</f>
        <v>2474</v>
      </c>
      <c r="O49" s="170"/>
      <c r="P49" s="170"/>
    </row>
    <row r="50" spans="1:16" x14ac:dyDescent="0.15">
      <c r="A50" s="170" t="s">
        <v>73</v>
      </c>
      <c r="B50" s="170" t="e">
        <f>NA()</f>
        <v>#N/A</v>
      </c>
      <c r="C50" s="170">
        <f>IF(ISNUMBER('実質公債費比率（分子）の構造'!K$53),'実質公債費比率（分子）の構造'!K$53,NA())</f>
        <v>1321</v>
      </c>
      <c r="D50" s="170" t="e">
        <f>NA()</f>
        <v>#N/A</v>
      </c>
      <c r="E50" s="170" t="e">
        <f>NA()</f>
        <v>#N/A</v>
      </c>
      <c r="F50" s="170">
        <f>IF(ISNUMBER('実質公債費比率（分子）の構造'!L$53),'実質公債費比率（分子）の構造'!L$53,NA())</f>
        <v>1334</v>
      </c>
      <c r="G50" s="170" t="e">
        <f>NA()</f>
        <v>#N/A</v>
      </c>
      <c r="H50" s="170" t="e">
        <f>NA()</f>
        <v>#N/A</v>
      </c>
      <c r="I50" s="170">
        <f>IF(ISNUMBER('実質公債費比率（分子）の構造'!M$53),'実質公債費比率（分子）の構造'!M$53,NA())</f>
        <v>1282</v>
      </c>
      <c r="J50" s="170" t="e">
        <f>NA()</f>
        <v>#N/A</v>
      </c>
      <c r="K50" s="170" t="e">
        <f>NA()</f>
        <v>#N/A</v>
      </c>
      <c r="L50" s="170">
        <f>IF(ISNUMBER('実質公債費比率（分子）の構造'!N$53),'実質公債費比率（分子）の構造'!N$53,NA())</f>
        <v>1247</v>
      </c>
      <c r="M50" s="170" t="e">
        <f>NA()</f>
        <v>#N/A</v>
      </c>
      <c r="N50" s="170" t="e">
        <f>NA()</f>
        <v>#N/A</v>
      </c>
      <c r="O50" s="170">
        <f>IF(ISNUMBER('実質公債費比率（分子）の構造'!O$53),'実質公債費比率（分子）の構造'!O$53,NA())</f>
        <v>1238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22547</v>
      </c>
      <c r="E56" s="169"/>
      <c r="F56" s="169"/>
      <c r="G56" s="169">
        <f>'将来負担比率（分子）の構造'!J$52</f>
        <v>21395</v>
      </c>
      <c r="H56" s="169"/>
      <c r="I56" s="169"/>
      <c r="J56" s="169">
        <f>'将来負担比率（分子）の構造'!K$52</f>
        <v>20042</v>
      </c>
      <c r="K56" s="169"/>
      <c r="L56" s="169"/>
      <c r="M56" s="169">
        <f>'将来負担比率（分子）の構造'!L$52</f>
        <v>18783</v>
      </c>
      <c r="N56" s="169"/>
      <c r="O56" s="169"/>
      <c r="P56" s="169">
        <f>'将来負担比率（分子）の構造'!M$52</f>
        <v>17301</v>
      </c>
    </row>
    <row r="57" spans="1:16" x14ac:dyDescent="0.15">
      <c r="A57" s="169" t="s">
        <v>44</v>
      </c>
      <c r="B57" s="169"/>
      <c r="C57" s="169"/>
      <c r="D57" s="169">
        <f>'将来負担比率（分子）の構造'!I$51</f>
        <v>100</v>
      </c>
      <c r="E57" s="169"/>
      <c r="F57" s="169"/>
      <c r="G57" s="169">
        <f>'将来負担比率（分子）の構造'!J$51</f>
        <v>89</v>
      </c>
      <c r="H57" s="169"/>
      <c r="I57" s="169"/>
      <c r="J57" s="169">
        <f>'将来負担比率（分子）の構造'!K$51</f>
        <v>483</v>
      </c>
      <c r="K57" s="169"/>
      <c r="L57" s="169"/>
      <c r="M57" s="169">
        <f>'将来負担比率（分子）の構造'!L$51</f>
        <v>809</v>
      </c>
      <c r="N57" s="169"/>
      <c r="O57" s="169"/>
      <c r="P57" s="169">
        <f>'将来負担比率（分子）の構造'!M$51</f>
        <v>1086</v>
      </c>
    </row>
    <row r="58" spans="1:16" x14ac:dyDescent="0.15">
      <c r="A58" s="169" t="s">
        <v>43</v>
      </c>
      <c r="B58" s="169"/>
      <c r="C58" s="169"/>
      <c r="D58" s="169">
        <f>'将来負担比率（分子）の構造'!I$50</f>
        <v>3115</v>
      </c>
      <c r="E58" s="169"/>
      <c r="F58" s="169"/>
      <c r="G58" s="169">
        <f>'将来負担比率（分子）の構造'!J$50</f>
        <v>3032</v>
      </c>
      <c r="H58" s="169"/>
      <c r="I58" s="169"/>
      <c r="J58" s="169">
        <f>'将来負担比率（分子）の構造'!K$50</f>
        <v>3396</v>
      </c>
      <c r="K58" s="169"/>
      <c r="L58" s="169"/>
      <c r="M58" s="169">
        <f>'将来負担比率（分子）の構造'!L$50</f>
        <v>4472</v>
      </c>
      <c r="N58" s="169"/>
      <c r="O58" s="169"/>
      <c r="P58" s="169">
        <f>'将来負担比率（分子）の構造'!M$50</f>
        <v>5979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0</v>
      </c>
      <c r="C61" s="169"/>
      <c r="D61" s="169"/>
      <c r="E61" s="169">
        <f>'将来負担比率（分子）の構造'!J$46</f>
        <v>0</v>
      </c>
      <c r="F61" s="169"/>
      <c r="G61" s="169"/>
      <c r="H61" s="169">
        <f>'将来負担比率（分子）の構造'!K$46</f>
        <v>0</v>
      </c>
      <c r="I61" s="169"/>
      <c r="J61" s="169"/>
      <c r="K61" s="169">
        <f>'将来負担比率（分子）の構造'!L$46</f>
        <v>0</v>
      </c>
      <c r="L61" s="169"/>
      <c r="M61" s="169"/>
      <c r="N61" s="169">
        <f>'将来負担比率（分子）の構造'!M$46</f>
        <v>0</v>
      </c>
      <c r="O61" s="169"/>
      <c r="P61" s="169"/>
    </row>
    <row r="62" spans="1:16" x14ac:dyDescent="0.15">
      <c r="A62" s="169" t="s">
        <v>37</v>
      </c>
      <c r="B62" s="169">
        <f>'将来負担比率（分子）の構造'!I$45</f>
        <v>2840</v>
      </c>
      <c r="C62" s="169"/>
      <c r="D62" s="169"/>
      <c r="E62" s="169">
        <f>'将来負担比率（分子）の構造'!J$45</f>
        <v>2754</v>
      </c>
      <c r="F62" s="169"/>
      <c r="G62" s="169"/>
      <c r="H62" s="169">
        <f>'将来負担比率（分子）の構造'!K$45</f>
        <v>2652</v>
      </c>
      <c r="I62" s="169"/>
      <c r="J62" s="169"/>
      <c r="K62" s="169">
        <f>'将来負担比率（分子）の構造'!L$45</f>
        <v>2592</v>
      </c>
      <c r="L62" s="169"/>
      <c r="M62" s="169"/>
      <c r="N62" s="169">
        <f>'将来負担比率（分子）の構造'!M$45</f>
        <v>2433</v>
      </c>
      <c r="O62" s="169"/>
      <c r="P62" s="169"/>
    </row>
    <row r="63" spans="1:16" x14ac:dyDescent="0.15">
      <c r="A63" s="169" t="s">
        <v>36</v>
      </c>
      <c r="B63" s="169">
        <f>'将来負担比率（分子）の構造'!I$44</f>
        <v>2019</v>
      </c>
      <c r="C63" s="169"/>
      <c r="D63" s="169"/>
      <c r="E63" s="169">
        <f>'将来負担比率（分子）の構造'!J$44</f>
        <v>2030</v>
      </c>
      <c r="F63" s="169"/>
      <c r="G63" s="169"/>
      <c r="H63" s="169">
        <f>'将来負担比率（分子）の構造'!K$44</f>
        <v>1859</v>
      </c>
      <c r="I63" s="169"/>
      <c r="J63" s="169"/>
      <c r="K63" s="169">
        <f>'将来負担比率（分子）の構造'!L$44</f>
        <v>1692</v>
      </c>
      <c r="L63" s="169"/>
      <c r="M63" s="169"/>
      <c r="N63" s="169">
        <f>'将来負担比率（分子）の構造'!M$44</f>
        <v>1508</v>
      </c>
      <c r="O63" s="169"/>
      <c r="P63" s="169"/>
    </row>
    <row r="64" spans="1:16" x14ac:dyDescent="0.15">
      <c r="A64" s="169" t="s">
        <v>35</v>
      </c>
      <c r="B64" s="169">
        <f>'将来負担比率（分子）の構造'!I$43</f>
        <v>9210</v>
      </c>
      <c r="C64" s="169"/>
      <c r="D64" s="169"/>
      <c r="E64" s="169">
        <f>'将来負担比率（分子）の構造'!J$43</f>
        <v>8895</v>
      </c>
      <c r="F64" s="169"/>
      <c r="G64" s="169"/>
      <c r="H64" s="169">
        <f>'将来負担比率（分子）の構造'!K$43</f>
        <v>7666</v>
      </c>
      <c r="I64" s="169"/>
      <c r="J64" s="169"/>
      <c r="K64" s="169">
        <f>'将来負担比率（分子）の構造'!L$43</f>
        <v>7075</v>
      </c>
      <c r="L64" s="169"/>
      <c r="M64" s="169"/>
      <c r="N64" s="169">
        <f>'将来負担比率（分子）の構造'!M$43</f>
        <v>6605</v>
      </c>
      <c r="O64" s="169"/>
      <c r="P64" s="169"/>
    </row>
    <row r="65" spans="1:16" x14ac:dyDescent="0.15">
      <c r="A65" s="169" t="s">
        <v>34</v>
      </c>
      <c r="B65" s="169">
        <f>'将来負担比率（分子）の構造'!I$42</f>
        <v>463</v>
      </c>
      <c r="C65" s="169"/>
      <c r="D65" s="169"/>
      <c r="E65" s="169">
        <f>'将来負担比率（分子）の構造'!J$42</f>
        <v>256</v>
      </c>
      <c r="F65" s="169"/>
      <c r="G65" s="169"/>
      <c r="H65" s="169">
        <f>'将来負担比率（分子）の構造'!K$42</f>
        <v>51</v>
      </c>
      <c r="I65" s="169"/>
      <c r="J65" s="169"/>
      <c r="K65" s="169">
        <f>'将来負担比率（分子）の構造'!L$42</f>
        <v>48</v>
      </c>
      <c r="L65" s="169"/>
      <c r="M65" s="169"/>
      <c r="N65" s="169">
        <f>'将来負担比率（分子）の構造'!M$42</f>
        <v>198</v>
      </c>
      <c r="O65" s="169"/>
      <c r="P65" s="169"/>
    </row>
    <row r="66" spans="1:16" x14ac:dyDescent="0.15">
      <c r="A66" s="169" t="s">
        <v>33</v>
      </c>
      <c r="B66" s="169">
        <f>'将来負担比率（分子）の構造'!I$41</f>
        <v>23252</v>
      </c>
      <c r="C66" s="169"/>
      <c r="D66" s="169"/>
      <c r="E66" s="169">
        <f>'将来負担比率（分子）の構造'!J$41</f>
        <v>22134</v>
      </c>
      <c r="F66" s="169"/>
      <c r="G66" s="169"/>
      <c r="H66" s="169">
        <f>'将来負担比率（分子）の構造'!K$41</f>
        <v>20958</v>
      </c>
      <c r="I66" s="169"/>
      <c r="J66" s="169"/>
      <c r="K66" s="169">
        <f>'将来負担比率（分子）の構造'!L$41</f>
        <v>20284</v>
      </c>
      <c r="L66" s="169"/>
      <c r="M66" s="169"/>
      <c r="N66" s="169">
        <f>'将来負担比率（分子）の構造'!M$41</f>
        <v>18683</v>
      </c>
      <c r="O66" s="169"/>
      <c r="P66" s="169"/>
    </row>
    <row r="67" spans="1:16" x14ac:dyDescent="0.15">
      <c r="A67" s="169" t="s">
        <v>77</v>
      </c>
      <c r="B67" s="169" t="e">
        <f>NA()</f>
        <v>#N/A</v>
      </c>
      <c r="C67" s="169">
        <f>IF(ISNUMBER('将来負担比率（分子）の構造'!I$53), IF('将来負担比率（分子）の構造'!I$53 &lt; 0, 0, '将来負担比率（分子）の構造'!I$53), NA())</f>
        <v>12023</v>
      </c>
      <c r="D67" s="169" t="e">
        <f>NA()</f>
        <v>#N/A</v>
      </c>
      <c r="E67" s="169" t="e">
        <f>NA()</f>
        <v>#N/A</v>
      </c>
      <c r="F67" s="169">
        <f>IF(ISNUMBER('将来負担比率（分子）の構造'!J$53), IF('将来負担比率（分子）の構造'!J$53 &lt; 0, 0, '将来負担比率（分子）の構造'!J$53), NA())</f>
        <v>11553</v>
      </c>
      <c r="G67" s="169" t="e">
        <f>NA()</f>
        <v>#N/A</v>
      </c>
      <c r="H67" s="169" t="e">
        <f>NA()</f>
        <v>#N/A</v>
      </c>
      <c r="I67" s="169">
        <f>IF(ISNUMBER('将来負担比率（分子）の構造'!K$53), IF('将来負担比率（分子）の構造'!K$53 &lt; 0, 0, '将来負担比率（分子）の構造'!K$53), NA())</f>
        <v>9264</v>
      </c>
      <c r="J67" s="169" t="e">
        <f>NA()</f>
        <v>#N/A</v>
      </c>
      <c r="K67" s="169" t="e">
        <f>NA()</f>
        <v>#N/A</v>
      </c>
      <c r="L67" s="169">
        <f>IF(ISNUMBER('将来負担比率（分子）の構造'!L$53), IF('将来負担比率（分子）の構造'!L$53 &lt; 0, 0, '将来負担比率（分子）の構造'!L$53), NA())</f>
        <v>7626</v>
      </c>
      <c r="M67" s="169" t="e">
        <f>NA()</f>
        <v>#N/A</v>
      </c>
      <c r="N67" s="169" t="e">
        <f>NA()</f>
        <v>#N/A</v>
      </c>
      <c r="O67" s="169">
        <f>IF(ISNUMBER('将来負担比率（分子）の構造'!M$53), IF('将来負担比率（分子）の構造'!M$53 &lt; 0, 0, '将来負担比率（分子）の構造'!M$53), NA())</f>
        <v>5063</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748</v>
      </c>
      <c r="C72" s="173">
        <f>基金残高に係る経年分析!G55</f>
        <v>748</v>
      </c>
      <c r="D72" s="173">
        <f>基金残高に係る経年分析!H55</f>
        <v>1002</v>
      </c>
    </row>
    <row r="73" spans="1:16" x14ac:dyDescent="0.15">
      <c r="A73" s="172" t="s">
        <v>80</v>
      </c>
      <c r="B73" s="173">
        <f>基金残高に係る経年分析!F56</f>
        <v>151</v>
      </c>
      <c r="C73" s="173">
        <f>基金残高に係る経年分析!G56</f>
        <v>151</v>
      </c>
      <c r="D73" s="173">
        <f>基金残高に係る経年分析!H56</f>
        <v>151</v>
      </c>
    </row>
    <row r="74" spans="1:16" x14ac:dyDescent="0.15">
      <c r="A74" s="172" t="s">
        <v>81</v>
      </c>
      <c r="B74" s="173">
        <f>基金残高に係る経年分析!F57</f>
        <v>2734</v>
      </c>
      <c r="C74" s="173">
        <f>基金残高に係る経年分析!G57</f>
        <v>3529</v>
      </c>
      <c r="D74" s="173">
        <f>基金残高に係る経年分析!H57</f>
        <v>4495</v>
      </c>
    </row>
  </sheetData>
  <sheetProtection algorithmName="SHA-512" hashValue="mXhiN3PskE0LWQvI6/j05zbWifyZeCsY/0WJV5j5qStBNXbwCbsILmg5TCwMFJoBT+dt67hxChgJ2JYlHJWtCQ==" saltValue="c4kjEnwcKCDl1hQj0jm3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4187409</v>
      </c>
      <c r="S5" s="600"/>
      <c r="T5" s="600"/>
      <c r="U5" s="600"/>
      <c r="V5" s="600"/>
      <c r="W5" s="600"/>
      <c r="X5" s="600"/>
      <c r="Y5" s="601"/>
      <c r="Z5" s="602">
        <v>18.7</v>
      </c>
      <c r="AA5" s="602"/>
      <c r="AB5" s="602"/>
      <c r="AC5" s="602"/>
      <c r="AD5" s="603">
        <v>4052286</v>
      </c>
      <c r="AE5" s="603"/>
      <c r="AF5" s="603"/>
      <c r="AG5" s="603"/>
      <c r="AH5" s="603"/>
      <c r="AI5" s="603"/>
      <c r="AJ5" s="603"/>
      <c r="AK5" s="603"/>
      <c r="AL5" s="604">
        <v>39.4</v>
      </c>
      <c r="AM5" s="605"/>
      <c r="AN5" s="605"/>
      <c r="AO5" s="606"/>
      <c r="AP5" s="596" t="s">
        <v>230</v>
      </c>
      <c r="AQ5" s="597"/>
      <c r="AR5" s="597"/>
      <c r="AS5" s="597"/>
      <c r="AT5" s="597"/>
      <c r="AU5" s="597"/>
      <c r="AV5" s="597"/>
      <c r="AW5" s="597"/>
      <c r="AX5" s="597"/>
      <c r="AY5" s="597"/>
      <c r="AZ5" s="597"/>
      <c r="BA5" s="597"/>
      <c r="BB5" s="597"/>
      <c r="BC5" s="597"/>
      <c r="BD5" s="597"/>
      <c r="BE5" s="597"/>
      <c r="BF5" s="598"/>
      <c r="BG5" s="610">
        <v>4040783</v>
      </c>
      <c r="BH5" s="611"/>
      <c r="BI5" s="611"/>
      <c r="BJ5" s="611"/>
      <c r="BK5" s="611"/>
      <c r="BL5" s="611"/>
      <c r="BM5" s="611"/>
      <c r="BN5" s="612"/>
      <c r="BO5" s="613">
        <v>96.5</v>
      </c>
      <c r="BP5" s="613"/>
      <c r="BQ5" s="613"/>
      <c r="BR5" s="613"/>
      <c r="BS5" s="614">
        <v>8635</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129807</v>
      </c>
      <c r="S6" s="611"/>
      <c r="T6" s="611"/>
      <c r="U6" s="611"/>
      <c r="V6" s="611"/>
      <c r="W6" s="611"/>
      <c r="X6" s="611"/>
      <c r="Y6" s="612"/>
      <c r="Z6" s="613">
        <v>0.6</v>
      </c>
      <c r="AA6" s="613"/>
      <c r="AB6" s="613"/>
      <c r="AC6" s="613"/>
      <c r="AD6" s="614">
        <v>129807</v>
      </c>
      <c r="AE6" s="614"/>
      <c r="AF6" s="614"/>
      <c r="AG6" s="614"/>
      <c r="AH6" s="614"/>
      <c r="AI6" s="614"/>
      <c r="AJ6" s="614"/>
      <c r="AK6" s="614"/>
      <c r="AL6" s="615">
        <v>1.3</v>
      </c>
      <c r="AM6" s="616"/>
      <c r="AN6" s="616"/>
      <c r="AO6" s="617"/>
      <c r="AP6" s="607" t="s">
        <v>235</v>
      </c>
      <c r="AQ6" s="608"/>
      <c r="AR6" s="608"/>
      <c r="AS6" s="608"/>
      <c r="AT6" s="608"/>
      <c r="AU6" s="608"/>
      <c r="AV6" s="608"/>
      <c r="AW6" s="608"/>
      <c r="AX6" s="608"/>
      <c r="AY6" s="608"/>
      <c r="AZ6" s="608"/>
      <c r="BA6" s="608"/>
      <c r="BB6" s="608"/>
      <c r="BC6" s="608"/>
      <c r="BD6" s="608"/>
      <c r="BE6" s="608"/>
      <c r="BF6" s="609"/>
      <c r="BG6" s="610">
        <v>4040783</v>
      </c>
      <c r="BH6" s="611"/>
      <c r="BI6" s="611"/>
      <c r="BJ6" s="611"/>
      <c r="BK6" s="611"/>
      <c r="BL6" s="611"/>
      <c r="BM6" s="611"/>
      <c r="BN6" s="612"/>
      <c r="BO6" s="613">
        <v>96.5</v>
      </c>
      <c r="BP6" s="613"/>
      <c r="BQ6" s="613"/>
      <c r="BR6" s="613"/>
      <c r="BS6" s="614">
        <v>8635</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171609</v>
      </c>
      <c r="CS6" s="611"/>
      <c r="CT6" s="611"/>
      <c r="CU6" s="611"/>
      <c r="CV6" s="611"/>
      <c r="CW6" s="611"/>
      <c r="CX6" s="611"/>
      <c r="CY6" s="612"/>
      <c r="CZ6" s="604">
        <v>0.8</v>
      </c>
      <c r="DA6" s="605"/>
      <c r="DB6" s="605"/>
      <c r="DC6" s="621"/>
      <c r="DD6" s="619">
        <v>7920</v>
      </c>
      <c r="DE6" s="611"/>
      <c r="DF6" s="611"/>
      <c r="DG6" s="611"/>
      <c r="DH6" s="611"/>
      <c r="DI6" s="611"/>
      <c r="DJ6" s="611"/>
      <c r="DK6" s="611"/>
      <c r="DL6" s="611"/>
      <c r="DM6" s="611"/>
      <c r="DN6" s="611"/>
      <c r="DO6" s="611"/>
      <c r="DP6" s="612"/>
      <c r="DQ6" s="619">
        <v>163109</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1417</v>
      </c>
      <c r="S7" s="611"/>
      <c r="T7" s="611"/>
      <c r="U7" s="611"/>
      <c r="V7" s="611"/>
      <c r="W7" s="611"/>
      <c r="X7" s="611"/>
      <c r="Y7" s="612"/>
      <c r="Z7" s="613">
        <v>0</v>
      </c>
      <c r="AA7" s="613"/>
      <c r="AB7" s="613"/>
      <c r="AC7" s="613"/>
      <c r="AD7" s="614">
        <v>1417</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1613900</v>
      </c>
      <c r="BH7" s="611"/>
      <c r="BI7" s="611"/>
      <c r="BJ7" s="611"/>
      <c r="BK7" s="611"/>
      <c r="BL7" s="611"/>
      <c r="BM7" s="611"/>
      <c r="BN7" s="612"/>
      <c r="BO7" s="613">
        <v>38.5</v>
      </c>
      <c r="BP7" s="613"/>
      <c r="BQ7" s="613"/>
      <c r="BR7" s="613"/>
      <c r="BS7" s="614">
        <v>8635</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6232290</v>
      </c>
      <c r="CS7" s="611"/>
      <c r="CT7" s="611"/>
      <c r="CU7" s="611"/>
      <c r="CV7" s="611"/>
      <c r="CW7" s="611"/>
      <c r="CX7" s="611"/>
      <c r="CY7" s="612"/>
      <c r="CZ7" s="613">
        <v>29</v>
      </c>
      <c r="DA7" s="613"/>
      <c r="DB7" s="613"/>
      <c r="DC7" s="613"/>
      <c r="DD7" s="619">
        <v>70126</v>
      </c>
      <c r="DE7" s="611"/>
      <c r="DF7" s="611"/>
      <c r="DG7" s="611"/>
      <c r="DH7" s="611"/>
      <c r="DI7" s="611"/>
      <c r="DJ7" s="611"/>
      <c r="DK7" s="611"/>
      <c r="DL7" s="611"/>
      <c r="DM7" s="611"/>
      <c r="DN7" s="611"/>
      <c r="DO7" s="611"/>
      <c r="DP7" s="612"/>
      <c r="DQ7" s="619">
        <v>2309208</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17327</v>
      </c>
      <c r="S8" s="611"/>
      <c r="T8" s="611"/>
      <c r="U8" s="611"/>
      <c r="V8" s="611"/>
      <c r="W8" s="611"/>
      <c r="X8" s="611"/>
      <c r="Y8" s="612"/>
      <c r="Z8" s="613">
        <v>0.1</v>
      </c>
      <c r="AA8" s="613"/>
      <c r="AB8" s="613"/>
      <c r="AC8" s="613"/>
      <c r="AD8" s="614">
        <v>17327</v>
      </c>
      <c r="AE8" s="614"/>
      <c r="AF8" s="614"/>
      <c r="AG8" s="614"/>
      <c r="AH8" s="614"/>
      <c r="AI8" s="614"/>
      <c r="AJ8" s="614"/>
      <c r="AK8" s="614"/>
      <c r="AL8" s="615">
        <v>0.2</v>
      </c>
      <c r="AM8" s="616"/>
      <c r="AN8" s="616"/>
      <c r="AO8" s="617"/>
      <c r="AP8" s="607" t="s">
        <v>241</v>
      </c>
      <c r="AQ8" s="608"/>
      <c r="AR8" s="608"/>
      <c r="AS8" s="608"/>
      <c r="AT8" s="608"/>
      <c r="AU8" s="608"/>
      <c r="AV8" s="608"/>
      <c r="AW8" s="608"/>
      <c r="AX8" s="608"/>
      <c r="AY8" s="608"/>
      <c r="AZ8" s="608"/>
      <c r="BA8" s="608"/>
      <c r="BB8" s="608"/>
      <c r="BC8" s="608"/>
      <c r="BD8" s="608"/>
      <c r="BE8" s="608"/>
      <c r="BF8" s="609"/>
      <c r="BG8" s="610">
        <v>55760</v>
      </c>
      <c r="BH8" s="611"/>
      <c r="BI8" s="611"/>
      <c r="BJ8" s="611"/>
      <c r="BK8" s="611"/>
      <c r="BL8" s="611"/>
      <c r="BM8" s="611"/>
      <c r="BN8" s="612"/>
      <c r="BO8" s="613">
        <v>1.3</v>
      </c>
      <c r="BP8" s="613"/>
      <c r="BQ8" s="613"/>
      <c r="BR8" s="613"/>
      <c r="BS8" s="614" t="s">
        <v>242</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5482360</v>
      </c>
      <c r="CS8" s="611"/>
      <c r="CT8" s="611"/>
      <c r="CU8" s="611"/>
      <c r="CV8" s="611"/>
      <c r="CW8" s="611"/>
      <c r="CX8" s="611"/>
      <c r="CY8" s="612"/>
      <c r="CZ8" s="613">
        <v>25.5</v>
      </c>
      <c r="DA8" s="613"/>
      <c r="DB8" s="613"/>
      <c r="DC8" s="613"/>
      <c r="DD8" s="619">
        <v>25496</v>
      </c>
      <c r="DE8" s="611"/>
      <c r="DF8" s="611"/>
      <c r="DG8" s="611"/>
      <c r="DH8" s="611"/>
      <c r="DI8" s="611"/>
      <c r="DJ8" s="611"/>
      <c r="DK8" s="611"/>
      <c r="DL8" s="611"/>
      <c r="DM8" s="611"/>
      <c r="DN8" s="611"/>
      <c r="DO8" s="611"/>
      <c r="DP8" s="612"/>
      <c r="DQ8" s="619">
        <v>2557784</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15025</v>
      </c>
      <c r="S9" s="611"/>
      <c r="T9" s="611"/>
      <c r="U9" s="611"/>
      <c r="V9" s="611"/>
      <c r="W9" s="611"/>
      <c r="X9" s="611"/>
      <c r="Y9" s="612"/>
      <c r="Z9" s="613">
        <v>0.1</v>
      </c>
      <c r="AA9" s="613"/>
      <c r="AB9" s="613"/>
      <c r="AC9" s="613"/>
      <c r="AD9" s="614">
        <v>15025</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1413709</v>
      </c>
      <c r="BH9" s="611"/>
      <c r="BI9" s="611"/>
      <c r="BJ9" s="611"/>
      <c r="BK9" s="611"/>
      <c r="BL9" s="611"/>
      <c r="BM9" s="611"/>
      <c r="BN9" s="612"/>
      <c r="BO9" s="613">
        <v>33.799999999999997</v>
      </c>
      <c r="BP9" s="613"/>
      <c r="BQ9" s="613"/>
      <c r="BR9" s="613"/>
      <c r="BS9" s="614" t="s">
        <v>141</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1581717</v>
      </c>
      <c r="CS9" s="611"/>
      <c r="CT9" s="611"/>
      <c r="CU9" s="611"/>
      <c r="CV9" s="611"/>
      <c r="CW9" s="611"/>
      <c r="CX9" s="611"/>
      <c r="CY9" s="612"/>
      <c r="CZ9" s="613">
        <v>7.4</v>
      </c>
      <c r="DA9" s="613"/>
      <c r="DB9" s="613"/>
      <c r="DC9" s="613"/>
      <c r="DD9" s="619" t="s">
        <v>247</v>
      </c>
      <c r="DE9" s="611"/>
      <c r="DF9" s="611"/>
      <c r="DG9" s="611"/>
      <c r="DH9" s="611"/>
      <c r="DI9" s="611"/>
      <c r="DJ9" s="611"/>
      <c r="DK9" s="611"/>
      <c r="DL9" s="611"/>
      <c r="DM9" s="611"/>
      <c r="DN9" s="611"/>
      <c r="DO9" s="611"/>
      <c r="DP9" s="612"/>
      <c r="DQ9" s="619">
        <v>1016515</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242</v>
      </c>
      <c r="S10" s="611"/>
      <c r="T10" s="611"/>
      <c r="U10" s="611"/>
      <c r="V10" s="611"/>
      <c r="W10" s="611"/>
      <c r="X10" s="611"/>
      <c r="Y10" s="612"/>
      <c r="Z10" s="613" t="s">
        <v>242</v>
      </c>
      <c r="AA10" s="613"/>
      <c r="AB10" s="613"/>
      <c r="AC10" s="613"/>
      <c r="AD10" s="614" t="s">
        <v>242</v>
      </c>
      <c r="AE10" s="614"/>
      <c r="AF10" s="614"/>
      <c r="AG10" s="614"/>
      <c r="AH10" s="614"/>
      <c r="AI10" s="614"/>
      <c r="AJ10" s="614"/>
      <c r="AK10" s="614"/>
      <c r="AL10" s="615" t="s">
        <v>242</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70845</v>
      </c>
      <c r="BH10" s="611"/>
      <c r="BI10" s="611"/>
      <c r="BJ10" s="611"/>
      <c r="BK10" s="611"/>
      <c r="BL10" s="611"/>
      <c r="BM10" s="611"/>
      <c r="BN10" s="612"/>
      <c r="BO10" s="613">
        <v>1.7</v>
      </c>
      <c r="BP10" s="613"/>
      <c r="BQ10" s="613"/>
      <c r="BR10" s="613"/>
      <c r="BS10" s="614" t="s">
        <v>247</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17995</v>
      </c>
      <c r="CS10" s="611"/>
      <c r="CT10" s="611"/>
      <c r="CU10" s="611"/>
      <c r="CV10" s="611"/>
      <c r="CW10" s="611"/>
      <c r="CX10" s="611"/>
      <c r="CY10" s="612"/>
      <c r="CZ10" s="613">
        <v>0.1</v>
      </c>
      <c r="DA10" s="613"/>
      <c r="DB10" s="613"/>
      <c r="DC10" s="613"/>
      <c r="DD10" s="619" t="s">
        <v>242</v>
      </c>
      <c r="DE10" s="611"/>
      <c r="DF10" s="611"/>
      <c r="DG10" s="611"/>
      <c r="DH10" s="611"/>
      <c r="DI10" s="611"/>
      <c r="DJ10" s="611"/>
      <c r="DK10" s="611"/>
      <c r="DL10" s="611"/>
      <c r="DM10" s="611"/>
      <c r="DN10" s="611"/>
      <c r="DO10" s="611"/>
      <c r="DP10" s="612"/>
      <c r="DQ10" s="619">
        <v>9469</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730557</v>
      </c>
      <c r="S11" s="611"/>
      <c r="T11" s="611"/>
      <c r="U11" s="611"/>
      <c r="V11" s="611"/>
      <c r="W11" s="611"/>
      <c r="X11" s="611"/>
      <c r="Y11" s="612"/>
      <c r="Z11" s="615">
        <v>3.3</v>
      </c>
      <c r="AA11" s="616"/>
      <c r="AB11" s="616"/>
      <c r="AC11" s="622"/>
      <c r="AD11" s="619">
        <v>730557</v>
      </c>
      <c r="AE11" s="611"/>
      <c r="AF11" s="611"/>
      <c r="AG11" s="611"/>
      <c r="AH11" s="611"/>
      <c r="AI11" s="611"/>
      <c r="AJ11" s="611"/>
      <c r="AK11" s="612"/>
      <c r="AL11" s="615">
        <v>7.1</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73586</v>
      </c>
      <c r="BH11" s="611"/>
      <c r="BI11" s="611"/>
      <c r="BJ11" s="611"/>
      <c r="BK11" s="611"/>
      <c r="BL11" s="611"/>
      <c r="BM11" s="611"/>
      <c r="BN11" s="612"/>
      <c r="BO11" s="613">
        <v>1.8</v>
      </c>
      <c r="BP11" s="613"/>
      <c r="BQ11" s="613"/>
      <c r="BR11" s="613"/>
      <c r="BS11" s="614">
        <v>8635</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596861</v>
      </c>
      <c r="CS11" s="611"/>
      <c r="CT11" s="611"/>
      <c r="CU11" s="611"/>
      <c r="CV11" s="611"/>
      <c r="CW11" s="611"/>
      <c r="CX11" s="611"/>
      <c r="CY11" s="612"/>
      <c r="CZ11" s="613">
        <v>2.8</v>
      </c>
      <c r="DA11" s="613"/>
      <c r="DB11" s="613"/>
      <c r="DC11" s="613"/>
      <c r="DD11" s="619">
        <v>215604</v>
      </c>
      <c r="DE11" s="611"/>
      <c r="DF11" s="611"/>
      <c r="DG11" s="611"/>
      <c r="DH11" s="611"/>
      <c r="DI11" s="611"/>
      <c r="DJ11" s="611"/>
      <c r="DK11" s="611"/>
      <c r="DL11" s="611"/>
      <c r="DM11" s="611"/>
      <c r="DN11" s="611"/>
      <c r="DO11" s="611"/>
      <c r="DP11" s="612"/>
      <c r="DQ11" s="619">
        <v>209525</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17174</v>
      </c>
      <c r="S12" s="611"/>
      <c r="T12" s="611"/>
      <c r="U12" s="611"/>
      <c r="V12" s="611"/>
      <c r="W12" s="611"/>
      <c r="X12" s="611"/>
      <c r="Y12" s="612"/>
      <c r="Z12" s="613">
        <v>0.1</v>
      </c>
      <c r="AA12" s="613"/>
      <c r="AB12" s="613"/>
      <c r="AC12" s="613"/>
      <c r="AD12" s="614">
        <v>17174</v>
      </c>
      <c r="AE12" s="614"/>
      <c r="AF12" s="614"/>
      <c r="AG12" s="614"/>
      <c r="AH12" s="614"/>
      <c r="AI12" s="614"/>
      <c r="AJ12" s="614"/>
      <c r="AK12" s="614"/>
      <c r="AL12" s="615">
        <v>0.2</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2063703</v>
      </c>
      <c r="BH12" s="611"/>
      <c r="BI12" s="611"/>
      <c r="BJ12" s="611"/>
      <c r="BK12" s="611"/>
      <c r="BL12" s="611"/>
      <c r="BM12" s="611"/>
      <c r="BN12" s="612"/>
      <c r="BO12" s="613">
        <v>49.3</v>
      </c>
      <c r="BP12" s="613"/>
      <c r="BQ12" s="613"/>
      <c r="BR12" s="613"/>
      <c r="BS12" s="614" t="s">
        <v>141</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903848</v>
      </c>
      <c r="CS12" s="611"/>
      <c r="CT12" s="611"/>
      <c r="CU12" s="611"/>
      <c r="CV12" s="611"/>
      <c r="CW12" s="611"/>
      <c r="CX12" s="611"/>
      <c r="CY12" s="612"/>
      <c r="CZ12" s="613">
        <v>4.2</v>
      </c>
      <c r="DA12" s="613"/>
      <c r="DB12" s="613"/>
      <c r="DC12" s="613"/>
      <c r="DD12" s="619">
        <v>61858</v>
      </c>
      <c r="DE12" s="611"/>
      <c r="DF12" s="611"/>
      <c r="DG12" s="611"/>
      <c r="DH12" s="611"/>
      <c r="DI12" s="611"/>
      <c r="DJ12" s="611"/>
      <c r="DK12" s="611"/>
      <c r="DL12" s="611"/>
      <c r="DM12" s="611"/>
      <c r="DN12" s="611"/>
      <c r="DO12" s="611"/>
      <c r="DP12" s="612"/>
      <c r="DQ12" s="619">
        <v>667923</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242</v>
      </c>
      <c r="S13" s="611"/>
      <c r="T13" s="611"/>
      <c r="U13" s="611"/>
      <c r="V13" s="611"/>
      <c r="W13" s="611"/>
      <c r="X13" s="611"/>
      <c r="Y13" s="612"/>
      <c r="Z13" s="613" t="s">
        <v>141</v>
      </c>
      <c r="AA13" s="613"/>
      <c r="AB13" s="613"/>
      <c r="AC13" s="613"/>
      <c r="AD13" s="614" t="s">
        <v>242</v>
      </c>
      <c r="AE13" s="614"/>
      <c r="AF13" s="614"/>
      <c r="AG13" s="614"/>
      <c r="AH13" s="614"/>
      <c r="AI13" s="614"/>
      <c r="AJ13" s="614"/>
      <c r="AK13" s="614"/>
      <c r="AL13" s="615" t="s">
        <v>242</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2014359</v>
      </c>
      <c r="BH13" s="611"/>
      <c r="BI13" s="611"/>
      <c r="BJ13" s="611"/>
      <c r="BK13" s="611"/>
      <c r="BL13" s="611"/>
      <c r="BM13" s="611"/>
      <c r="BN13" s="612"/>
      <c r="BO13" s="613">
        <v>48.1</v>
      </c>
      <c r="BP13" s="613"/>
      <c r="BQ13" s="613"/>
      <c r="BR13" s="613"/>
      <c r="BS13" s="614" t="s">
        <v>259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1587016</v>
      </c>
      <c r="CS13" s="611"/>
      <c r="CT13" s="611"/>
      <c r="CU13" s="611"/>
      <c r="CV13" s="611"/>
      <c r="CW13" s="611"/>
      <c r="CX13" s="611"/>
      <c r="CY13" s="612"/>
      <c r="CZ13" s="613">
        <v>7.4</v>
      </c>
      <c r="DA13" s="613"/>
      <c r="DB13" s="613"/>
      <c r="DC13" s="613"/>
      <c r="DD13" s="619">
        <v>530073</v>
      </c>
      <c r="DE13" s="611"/>
      <c r="DF13" s="611"/>
      <c r="DG13" s="611"/>
      <c r="DH13" s="611"/>
      <c r="DI13" s="611"/>
      <c r="DJ13" s="611"/>
      <c r="DK13" s="611"/>
      <c r="DL13" s="611"/>
      <c r="DM13" s="611"/>
      <c r="DN13" s="611"/>
      <c r="DO13" s="611"/>
      <c r="DP13" s="612"/>
      <c r="DQ13" s="619">
        <v>997753</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v>271</v>
      </c>
      <c r="S14" s="611"/>
      <c r="T14" s="611"/>
      <c r="U14" s="611"/>
      <c r="V14" s="611"/>
      <c r="W14" s="611"/>
      <c r="X14" s="611"/>
      <c r="Y14" s="612"/>
      <c r="Z14" s="613">
        <v>0</v>
      </c>
      <c r="AA14" s="613"/>
      <c r="AB14" s="613"/>
      <c r="AC14" s="613"/>
      <c r="AD14" s="614">
        <v>271</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154304</v>
      </c>
      <c r="BH14" s="611"/>
      <c r="BI14" s="611"/>
      <c r="BJ14" s="611"/>
      <c r="BK14" s="611"/>
      <c r="BL14" s="611"/>
      <c r="BM14" s="611"/>
      <c r="BN14" s="612"/>
      <c r="BO14" s="613">
        <v>3.7</v>
      </c>
      <c r="BP14" s="613"/>
      <c r="BQ14" s="613"/>
      <c r="BR14" s="613"/>
      <c r="BS14" s="614" t="s">
        <v>242</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670975</v>
      </c>
      <c r="CS14" s="611"/>
      <c r="CT14" s="611"/>
      <c r="CU14" s="611"/>
      <c r="CV14" s="611"/>
      <c r="CW14" s="611"/>
      <c r="CX14" s="611"/>
      <c r="CY14" s="612"/>
      <c r="CZ14" s="613">
        <v>3.1</v>
      </c>
      <c r="DA14" s="613"/>
      <c r="DB14" s="613"/>
      <c r="DC14" s="613"/>
      <c r="DD14" s="619">
        <v>7768</v>
      </c>
      <c r="DE14" s="611"/>
      <c r="DF14" s="611"/>
      <c r="DG14" s="611"/>
      <c r="DH14" s="611"/>
      <c r="DI14" s="611"/>
      <c r="DJ14" s="611"/>
      <c r="DK14" s="611"/>
      <c r="DL14" s="611"/>
      <c r="DM14" s="611"/>
      <c r="DN14" s="611"/>
      <c r="DO14" s="611"/>
      <c r="DP14" s="612"/>
      <c r="DQ14" s="619">
        <v>638838</v>
      </c>
      <c r="DR14" s="611"/>
      <c r="DS14" s="611"/>
      <c r="DT14" s="611"/>
      <c r="DU14" s="611"/>
      <c r="DV14" s="611"/>
      <c r="DW14" s="611"/>
      <c r="DX14" s="611"/>
      <c r="DY14" s="611"/>
      <c r="DZ14" s="611"/>
      <c r="EA14" s="611"/>
      <c r="EB14" s="611"/>
      <c r="EC14" s="620"/>
    </row>
    <row r="15" spans="2:143" ht="11.25" customHeight="1" x14ac:dyDescent="0.15">
      <c r="B15" s="607" t="s">
        <v>264</v>
      </c>
      <c r="C15" s="608"/>
      <c r="D15" s="608"/>
      <c r="E15" s="608"/>
      <c r="F15" s="608"/>
      <c r="G15" s="608"/>
      <c r="H15" s="608"/>
      <c r="I15" s="608"/>
      <c r="J15" s="608"/>
      <c r="K15" s="608"/>
      <c r="L15" s="608"/>
      <c r="M15" s="608"/>
      <c r="N15" s="608"/>
      <c r="O15" s="608"/>
      <c r="P15" s="608"/>
      <c r="Q15" s="609"/>
      <c r="R15" s="610" t="s">
        <v>242</v>
      </c>
      <c r="S15" s="611"/>
      <c r="T15" s="611"/>
      <c r="U15" s="611"/>
      <c r="V15" s="611"/>
      <c r="W15" s="611"/>
      <c r="X15" s="611"/>
      <c r="Y15" s="612"/>
      <c r="Z15" s="613" t="s">
        <v>141</v>
      </c>
      <c r="AA15" s="613"/>
      <c r="AB15" s="613"/>
      <c r="AC15" s="613"/>
      <c r="AD15" s="614" t="s">
        <v>141</v>
      </c>
      <c r="AE15" s="614"/>
      <c r="AF15" s="614"/>
      <c r="AG15" s="614"/>
      <c r="AH15" s="614"/>
      <c r="AI15" s="614"/>
      <c r="AJ15" s="614"/>
      <c r="AK15" s="614"/>
      <c r="AL15" s="615" t="s">
        <v>242</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208876</v>
      </c>
      <c r="BH15" s="611"/>
      <c r="BI15" s="611"/>
      <c r="BJ15" s="611"/>
      <c r="BK15" s="611"/>
      <c r="BL15" s="611"/>
      <c r="BM15" s="611"/>
      <c r="BN15" s="612"/>
      <c r="BO15" s="613">
        <v>5</v>
      </c>
      <c r="BP15" s="613"/>
      <c r="BQ15" s="613"/>
      <c r="BR15" s="613"/>
      <c r="BS15" s="614" t="s">
        <v>242</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1742995</v>
      </c>
      <c r="CS15" s="611"/>
      <c r="CT15" s="611"/>
      <c r="CU15" s="611"/>
      <c r="CV15" s="611"/>
      <c r="CW15" s="611"/>
      <c r="CX15" s="611"/>
      <c r="CY15" s="612"/>
      <c r="CZ15" s="613">
        <v>8.1</v>
      </c>
      <c r="DA15" s="613"/>
      <c r="DB15" s="613"/>
      <c r="DC15" s="613"/>
      <c r="DD15" s="619">
        <v>255664</v>
      </c>
      <c r="DE15" s="611"/>
      <c r="DF15" s="611"/>
      <c r="DG15" s="611"/>
      <c r="DH15" s="611"/>
      <c r="DI15" s="611"/>
      <c r="DJ15" s="611"/>
      <c r="DK15" s="611"/>
      <c r="DL15" s="611"/>
      <c r="DM15" s="611"/>
      <c r="DN15" s="611"/>
      <c r="DO15" s="611"/>
      <c r="DP15" s="612"/>
      <c r="DQ15" s="619">
        <v>1047785</v>
      </c>
      <c r="DR15" s="611"/>
      <c r="DS15" s="611"/>
      <c r="DT15" s="611"/>
      <c r="DU15" s="611"/>
      <c r="DV15" s="611"/>
      <c r="DW15" s="611"/>
      <c r="DX15" s="611"/>
      <c r="DY15" s="611"/>
      <c r="DZ15" s="611"/>
      <c r="EA15" s="611"/>
      <c r="EB15" s="611"/>
      <c r="EC15" s="620"/>
    </row>
    <row r="16" spans="2:143" ht="11.25" customHeight="1" x14ac:dyDescent="0.15">
      <c r="B16" s="607" t="s">
        <v>267</v>
      </c>
      <c r="C16" s="608"/>
      <c r="D16" s="608"/>
      <c r="E16" s="608"/>
      <c r="F16" s="608"/>
      <c r="G16" s="608"/>
      <c r="H16" s="608"/>
      <c r="I16" s="608"/>
      <c r="J16" s="608"/>
      <c r="K16" s="608"/>
      <c r="L16" s="608"/>
      <c r="M16" s="608"/>
      <c r="N16" s="608"/>
      <c r="O16" s="608"/>
      <c r="P16" s="608"/>
      <c r="Q16" s="609"/>
      <c r="R16" s="610">
        <v>14702</v>
      </c>
      <c r="S16" s="611"/>
      <c r="T16" s="611"/>
      <c r="U16" s="611"/>
      <c r="V16" s="611"/>
      <c r="W16" s="611"/>
      <c r="X16" s="611"/>
      <c r="Y16" s="612"/>
      <c r="Z16" s="613">
        <v>0.1</v>
      </c>
      <c r="AA16" s="613"/>
      <c r="AB16" s="613"/>
      <c r="AC16" s="613"/>
      <c r="AD16" s="614">
        <v>14702</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247</v>
      </c>
      <c r="BH16" s="611"/>
      <c r="BI16" s="611"/>
      <c r="BJ16" s="611"/>
      <c r="BK16" s="611"/>
      <c r="BL16" s="611"/>
      <c r="BM16" s="611"/>
      <c r="BN16" s="612"/>
      <c r="BO16" s="613" t="s">
        <v>259</v>
      </c>
      <c r="BP16" s="613"/>
      <c r="BQ16" s="613"/>
      <c r="BR16" s="613"/>
      <c r="BS16" s="614" t="s">
        <v>242</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t="s">
        <v>141</v>
      </c>
      <c r="CS16" s="611"/>
      <c r="CT16" s="611"/>
      <c r="CU16" s="611"/>
      <c r="CV16" s="611"/>
      <c r="CW16" s="611"/>
      <c r="CX16" s="611"/>
      <c r="CY16" s="612"/>
      <c r="CZ16" s="613" t="s">
        <v>242</v>
      </c>
      <c r="DA16" s="613"/>
      <c r="DB16" s="613"/>
      <c r="DC16" s="613"/>
      <c r="DD16" s="619" t="s">
        <v>242</v>
      </c>
      <c r="DE16" s="611"/>
      <c r="DF16" s="611"/>
      <c r="DG16" s="611"/>
      <c r="DH16" s="611"/>
      <c r="DI16" s="611"/>
      <c r="DJ16" s="611"/>
      <c r="DK16" s="611"/>
      <c r="DL16" s="611"/>
      <c r="DM16" s="611"/>
      <c r="DN16" s="611"/>
      <c r="DO16" s="611"/>
      <c r="DP16" s="612"/>
      <c r="DQ16" s="619" t="s">
        <v>141</v>
      </c>
      <c r="DR16" s="611"/>
      <c r="DS16" s="611"/>
      <c r="DT16" s="611"/>
      <c r="DU16" s="611"/>
      <c r="DV16" s="611"/>
      <c r="DW16" s="611"/>
      <c r="DX16" s="611"/>
      <c r="DY16" s="611"/>
      <c r="DZ16" s="611"/>
      <c r="EA16" s="611"/>
      <c r="EB16" s="611"/>
      <c r="EC16" s="620"/>
    </row>
    <row r="17" spans="2:133" ht="11.25" customHeight="1" x14ac:dyDescent="0.15">
      <c r="B17" s="607" t="s">
        <v>270</v>
      </c>
      <c r="C17" s="608"/>
      <c r="D17" s="608"/>
      <c r="E17" s="608"/>
      <c r="F17" s="608"/>
      <c r="G17" s="608"/>
      <c r="H17" s="608"/>
      <c r="I17" s="608"/>
      <c r="J17" s="608"/>
      <c r="K17" s="608"/>
      <c r="L17" s="608"/>
      <c r="M17" s="608"/>
      <c r="N17" s="608"/>
      <c r="O17" s="608"/>
      <c r="P17" s="608"/>
      <c r="Q17" s="609"/>
      <c r="R17" s="610">
        <v>51034</v>
      </c>
      <c r="S17" s="611"/>
      <c r="T17" s="611"/>
      <c r="U17" s="611"/>
      <c r="V17" s="611"/>
      <c r="W17" s="611"/>
      <c r="X17" s="611"/>
      <c r="Y17" s="612"/>
      <c r="Z17" s="613">
        <v>0.2</v>
      </c>
      <c r="AA17" s="613"/>
      <c r="AB17" s="613"/>
      <c r="AC17" s="613"/>
      <c r="AD17" s="614">
        <v>51034</v>
      </c>
      <c r="AE17" s="614"/>
      <c r="AF17" s="614"/>
      <c r="AG17" s="614"/>
      <c r="AH17" s="614"/>
      <c r="AI17" s="614"/>
      <c r="AJ17" s="614"/>
      <c r="AK17" s="614"/>
      <c r="AL17" s="615">
        <v>0.5</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247</v>
      </c>
      <c r="BH17" s="611"/>
      <c r="BI17" s="611"/>
      <c r="BJ17" s="611"/>
      <c r="BK17" s="611"/>
      <c r="BL17" s="611"/>
      <c r="BM17" s="611"/>
      <c r="BN17" s="612"/>
      <c r="BO17" s="613" t="s">
        <v>141</v>
      </c>
      <c r="BP17" s="613"/>
      <c r="BQ17" s="613"/>
      <c r="BR17" s="613"/>
      <c r="BS17" s="614" t="s">
        <v>141</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2473522</v>
      </c>
      <c r="CS17" s="611"/>
      <c r="CT17" s="611"/>
      <c r="CU17" s="611"/>
      <c r="CV17" s="611"/>
      <c r="CW17" s="611"/>
      <c r="CX17" s="611"/>
      <c r="CY17" s="612"/>
      <c r="CZ17" s="613">
        <v>11.5</v>
      </c>
      <c r="DA17" s="613"/>
      <c r="DB17" s="613"/>
      <c r="DC17" s="613"/>
      <c r="DD17" s="619" t="s">
        <v>259</v>
      </c>
      <c r="DE17" s="611"/>
      <c r="DF17" s="611"/>
      <c r="DG17" s="611"/>
      <c r="DH17" s="611"/>
      <c r="DI17" s="611"/>
      <c r="DJ17" s="611"/>
      <c r="DK17" s="611"/>
      <c r="DL17" s="611"/>
      <c r="DM17" s="611"/>
      <c r="DN17" s="611"/>
      <c r="DO17" s="611"/>
      <c r="DP17" s="612"/>
      <c r="DQ17" s="619">
        <v>2458709</v>
      </c>
      <c r="DR17" s="611"/>
      <c r="DS17" s="611"/>
      <c r="DT17" s="611"/>
      <c r="DU17" s="611"/>
      <c r="DV17" s="611"/>
      <c r="DW17" s="611"/>
      <c r="DX17" s="611"/>
      <c r="DY17" s="611"/>
      <c r="DZ17" s="611"/>
      <c r="EA17" s="611"/>
      <c r="EB17" s="611"/>
      <c r="EC17" s="620"/>
    </row>
    <row r="18" spans="2:133" ht="11.25" customHeight="1" x14ac:dyDescent="0.15">
      <c r="B18" s="607" t="s">
        <v>273</v>
      </c>
      <c r="C18" s="608"/>
      <c r="D18" s="608"/>
      <c r="E18" s="608"/>
      <c r="F18" s="608"/>
      <c r="G18" s="608"/>
      <c r="H18" s="608"/>
      <c r="I18" s="608"/>
      <c r="J18" s="608"/>
      <c r="K18" s="608"/>
      <c r="L18" s="608"/>
      <c r="M18" s="608"/>
      <c r="N18" s="608"/>
      <c r="O18" s="608"/>
      <c r="P18" s="608"/>
      <c r="Q18" s="609"/>
      <c r="R18" s="610">
        <v>19322</v>
      </c>
      <c r="S18" s="611"/>
      <c r="T18" s="611"/>
      <c r="U18" s="611"/>
      <c r="V18" s="611"/>
      <c r="W18" s="611"/>
      <c r="X18" s="611"/>
      <c r="Y18" s="612"/>
      <c r="Z18" s="613">
        <v>0.1</v>
      </c>
      <c r="AA18" s="613"/>
      <c r="AB18" s="613"/>
      <c r="AC18" s="613"/>
      <c r="AD18" s="614">
        <v>19322</v>
      </c>
      <c r="AE18" s="614"/>
      <c r="AF18" s="614"/>
      <c r="AG18" s="614"/>
      <c r="AH18" s="614"/>
      <c r="AI18" s="614"/>
      <c r="AJ18" s="614"/>
      <c r="AK18" s="614"/>
      <c r="AL18" s="615">
        <v>0.2</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247</v>
      </c>
      <c r="BH18" s="611"/>
      <c r="BI18" s="611"/>
      <c r="BJ18" s="611"/>
      <c r="BK18" s="611"/>
      <c r="BL18" s="611"/>
      <c r="BM18" s="611"/>
      <c r="BN18" s="612"/>
      <c r="BO18" s="613" t="s">
        <v>242</v>
      </c>
      <c r="BP18" s="613"/>
      <c r="BQ18" s="613"/>
      <c r="BR18" s="613"/>
      <c r="BS18" s="614" t="s">
        <v>141</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242</v>
      </c>
      <c r="CS18" s="611"/>
      <c r="CT18" s="611"/>
      <c r="CU18" s="611"/>
      <c r="CV18" s="611"/>
      <c r="CW18" s="611"/>
      <c r="CX18" s="611"/>
      <c r="CY18" s="612"/>
      <c r="CZ18" s="613" t="s">
        <v>247</v>
      </c>
      <c r="DA18" s="613"/>
      <c r="DB18" s="613"/>
      <c r="DC18" s="613"/>
      <c r="DD18" s="619" t="s">
        <v>242</v>
      </c>
      <c r="DE18" s="611"/>
      <c r="DF18" s="611"/>
      <c r="DG18" s="611"/>
      <c r="DH18" s="611"/>
      <c r="DI18" s="611"/>
      <c r="DJ18" s="611"/>
      <c r="DK18" s="611"/>
      <c r="DL18" s="611"/>
      <c r="DM18" s="611"/>
      <c r="DN18" s="611"/>
      <c r="DO18" s="611"/>
      <c r="DP18" s="612"/>
      <c r="DQ18" s="619" t="s">
        <v>242</v>
      </c>
      <c r="DR18" s="611"/>
      <c r="DS18" s="611"/>
      <c r="DT18" s="611"/>
      <c r="DU18" s="611"/>
      <c r="DV18" s="611"/>
      <c r="DW18" s="611"/>
      <c r="DX18" s="611"/>
      <c r="DY18" s="611"/>
      <c r="DZ18" s="611"/>
      <c r="EA18" s="611"/>
      <c r="EB18" s="611"/>
      <c r="EC18" s="620"/>
    </row>
    <row r="19" spans="2:133" ht="11.25" customHeight="1" x14ac:dyDescent="0.15">
      <c r="B19" s="607" t="s">
        <v>276</v>
      </c>
      <c r="C19" s="608"/>
      <c r="D19" s="608"/>
      <c r="E19" s="608"/>
      <c r="F19" s="608"/>
      <c r="G19" s="608"/>
      <c r="H19" s="608"/>
      <c r="I19" s="608"/>
      <c r="J19" s="608"/>
      <c r="K19" s="608"/>
      <c r="L19" s="608"/>
      <c r="M19" s="608"/>
      <c r="N19" s="608"/>
      <c r="O19" s="608"/>
      <c r="P19" s="608"/>
      <c r="Q19" s="609"/>
      <c r="R19" s="610">
        <v>19234</v>
      </c>
      <c r="S19" s="611"/>
      <c r="T19" s="611"/>
      <c r="U19" s="611"/>
      <c r="V19" s="611"/>
      <c r="W19" s="611"/>
      <c r="X19" s="611"/>
      <c r="Y19" s="612"/>
      <c r="Z19" s="613">
        <v>0.1</v>
      </c>
      <c r="AA19" s="613"/>
      <c r="AB19" s="613"/>
      <c r="AC19" s="613"/>
      <c r="AD19" s="614">
        <v>19234</v>
      </c>
      <c r="AE19" s="614"/>
      <c r="AF19" s="614"/>
      <c r="AG19" s="614"/>
      <c r="AH19" s="614"/>
      <c r="AI19" s="614"/>
      <c r="AJ19" s="614"/>
      <c r="AK19" s="614"/>
      <c r="AL19" s="615">
        <v>0.2</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146626</v>
      </c>
      <c r="BH19" s="611"/>
      <c r="BI19" s="611"/>
      <c r="BJ19" s="611"/>
      <c r="BK19" s="611"/>
      <c r="BL19" s="611"/>
      <c r="BM19" s="611"/>
      <c r="BN19" s="612"/>
      <c r="BO19" s="613">
        <v>3.5</v>
      </c>
      <c r="BP19" s="613"/>
      <c r="BQ19" s="613"/>
      <c r="BR19" s="613"/>
      <c r="BS19" s="614" t="s">
        <v>242</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141</v>
      </c>
      <c r="CS19" s="611"/>
      <c r="CT19" s="611"/>
      <c r="CU19" s="611"/>
      <c r="CV19" s="611"/>
      <c r="CW19" s="611"/>
      <c r="CX19" s="611"/>
      <c r="CY19" s="612"/>
      <c r="CZ19" s="613" t="s">
        <v>141</v>
      </c>
      <c r="DA19" s="613"/>
      <c r="DB19" s="613"/>
      <c r="DC19" s="613"/>
      <c r="DD19" s="619" t="s">
        <v>141</v>
      </c>
      <c r="DE19" s="611"/>
      <c r="DF19" s="611"/>
      <c r="DG19" s="611"/>
      <c r="DH19" s="611"/>
      <c r="DI19" s="611"/>
      <c r="DJ19" s="611"/>
      <c r="DK19" s="611"/>
      <c r="DL19" s="611"/>
      <c r="DM19" s="611"/>
      <c r="DN19" s="611"/>
      <c r="DO19" s="611"/>
      <c r="DP19" s="612"/>
      <c r="DQ19" s="619" t="s">
        <v>247</v>
      </c>
      <c r="DR19" s="611"/>
      <c r="DS19" s="611"/>
      <c r="DT19" s="611"/>
      <c r="DU19" s="611"/>
      <c r="DV19" s="611"/>
      <c r="DW19" s="611"/>
      <c r="DX19" s="611"/>
      <c r="DY19" s="611"/>
      <c r="DZ19" s="611"/>
      <c r="EA19" s="611"/>
      <c r="EB19" s="611"/>
      <c r="EC19" s="620"/>
    </row>
    <row r="20" spans="2:133" ht="11.25" customHeight="1" x14ac:dyDescent="0.15">
      <c r="B20" s="623" t="s">
        <v>279</v>
      </c>
      <c r="C20" s="624"/>
      <c r="D20" s="624"/>
      <c r="E20" s="624"/>
      <c r="F20" s="624"/>
      <c r="G20" s="624"/>
      <c r="H20" s="624"/>
      <c r="I20" s="624"/>
      <c r="J20" s="624"/>
      <c r="K20" s="624"/>
      <c r="L20" s="624"/>
      <c r="M20" s="624"/>
      <c r="N20" s="624"/>
      <c r="O20" s="624"/>
      <c r="P20" s="624"/>
      <c r="Q20" s="625"/>
      <c r="R20" s="610">
        <v>88</v>
      </c>
      <c r="S20" s="611"/>
      <c r="T20" s="611"/>
      <c r="U20" s="611"/>
      <c r="V20" s="611"/>
      <c r="W20" s="611"/>
      <c r="X20" s="611"/>
      <c r="Y20" s="612"/>
      <c r="Z20" s="613">
        <v>0</v>
      </c>
      <c r="AA20" s="613"/>
      <c r="AB20" s="613"/>
      <c r="AC20" s="613"/>
      <c r="AD20" s="614">
        <v>88</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146626</v>
      </c>
      <c r="BH20" s="611"/>
      <c r="BI20" s="611"/>
      <c r="BJ20" s="611"/>
      <c r="BK20" s="611"/>
      <c r="BL20" s="611"/>
      <c r="BM20" s="611"/>
      <c r="BN20" s="612"/>
      <c r="BO20" s="613">
        <v>3.5</v>
      </c>
      <c r="BP20" s="613"/>
      <c r="BQ20" s="613"/>
      <c r="BR20" s="613"/>
      <c r="BS20" s="614" t="s">
        <v>242</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21461188</v>
      </c>
      <c r="CS20" s="611"/>
      <c r="CT20" s="611"/>
      <c r="CU20" s="611"/>
      <c r="CV20" s="611"/>
      <c r="CW20" s="611"/>
      <c r="CX20" s="611"/>
      <c r="CY20" s="612"/>
      <c r="CZ20" s="613">
        <v>100</v>
      </c>
      <c r="DA20" s="613"/>
      <c r="DB20" s="613"/>
      <c r="DC20" s="613"/>
      <c r="DD20" s="619">
        <v>1174509</v>
      </c>
      <c r="DE20" s="611"/>
      <c r="DF20" s="611"/>
      <c r="DG20" s="611"/>
      <c r="DH20" s="611"/>
      <c r="DI20" s="611"/>
      <c r="DJ20" s="611"/>
      <c r="DK20" s="611"/>
      <c r="DL20" s="611"/>
      <c r="DM20" s="611"/>
      <c r="DN20" s="611"/>
      <c r="DO20" s="611"/>
      <c r="DP20" s="612"/>
      <c r="DQ20" s="619">
        <v>12076618</v>
      </c>
      <c r="DR20" s="611"/>
      <c r="DS20" s="611"/>
      <c r="DT20" s="611"/>
      <c r="DU20" s="611"/>
      <c r="DV20" s="611"/>
      <c r="DW20" s="611"/>
      <c r="DX20" s="611"/>
      <c r="DY20" s="611"/>
      <c r="DZ20" s="611"/>
      <c r="EA20" s="611"/>
      <c r="EB20" s="611"/>
      <c r="EC20" s="620"/>
    </row>
    <row r="21" spans="2:133" ht="11.25" customHeight="1" x14ac:dyDescent="0.15">
      <c r="B21" s="607" t="s">
        <v>282</v>
      </c>
      <c r="C21" s="608"/>
      <c r="D21" s="608"/>
      <c r="E21" s="608"/>
      <c r="F21" s="608"/>
      <c r="G21" s="608"/>
      <c r="H21" s="608"/>
      <c r="I21" s="608"/>
      <c r="J21" s="608"/>
      <c r="K21" s="608"/>
      <c r="L21" s="608"/>
      <c r="M21" s="608"/>
      <c r="N21" s="608"/>
      <c r="O21" s="608"/>
      <c r="P21" s="608"/>
      <c r="Q21" s="609"/>
      <c r="R21" s="610">
        <v>5966977</v>
      </c>
      <c r="S21" s="611"/>
      <c r="T21" s="611"/>
      <c r="U21" s="611"/>
      <c r="V21" s="611"/>
      <c r="W21" s="611"/>
      <c r="X21" s="611"/>
      <c r="Y21" s="612"/>
      <c r="Z21" s="613">
        <v>26.6</v>
      </c>
      <c r="AA21" s="613"/>
      <c r="AB21" s="613"/>
      <c r="AC21" s="613"/>
      <c r="AD21" s="614">
        <v>5220540</v>
      </c>
      <c r="AE21" s="614"/>
      <c r="AF21" s="614"/>
      <c r="AG21" s="614"/>
      <c r="AH21" s="614"/>
      <c r="AI21" s="614"/>
      <c r="AJ21" s="614"/>
      <c r="AK21" s="614"/>
      <c r="AL21" s="615">
        <v>50.8</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11503</v>
      </c>
      <c r="BH21" s="611"/>
      <c r="BI21" s="611"/>
      <c r="BJ21" s="611"/>
      <c r="BK21" s="611"/>
      <c r="BL21" s="611"/>
      <c r="BM21" s="611"/>
      <c r="BN21" s="612"/>
      <c r="BO21" s="613">
        <v>0.3</v>
      </c>
      <c r="BP21" s="613"/>
      <c r="BQ21" s="613"/>
      <c r="BR21" s="613"/>
      <c r="BS21" s="614" t="s">
        <v>141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284</v>
      </c>
      <c r="C22" s="608"/>
      <c r="D22" s="608"/>
      <c r="E22" s="608"/>
      <c r="F22" s="608"/>
      <c r="G22" s="608"/>
      <c r="H22" s="608"/>
      <c r="I22" s="608"/>
      <c r="J22" s="608"/>
      <c r="K22" s="608"/>
      <c r="L22" s="608"/>
      <c r="M22" s="608"/>
      <c r="N22" s="608"/>
      <c r="O22" s="608"/>
      <c r="P22" s="608"/>
      <c r="Q22" s="609"/>
      <c r="R22" s="610">
        <v>5220540</v>
      </c>
      <c r="S22" s="611"/>
      <c r="T22" s="611"/>
      <c r="U22" s="611"/>
      <c r="V22" s="611"/>
      <c r="W22" s="611"/>
      <c r="X22" s="611"/>
      <c r="Y22" s="612"/>
      <c r="Z22" s="613">
        <v>23.3</v>
      </c>
      <c r="AA22" s="613"/>
      <c r="AB22" s="613"/>
      <c r="AC22" s="613"/>
      <c r="AD22" s="614">
        <v>5220540</v>
      </c>
      <c r="AE22" s="614"/>
      <c r="AF22" s="614"/>
      <c r="AG22" s="614"/>
      <c r="AH22" s="614"/>
      <c r="AI22" s="614"/>
      <c r="AJ22" s="614"/>
      <c r="AK22" s="614"/>
      <c r="AL22" s="615">
        <v>50.8</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242</v>
      </c>
      <c r="BH22" s="611"/>
      <c r="BI22" s="611"/>
      <c r="BJ22" s="611"/>
      <c r="BK22" s="611"/>
      <c r="BL22" s="611"/>
      <c r="BM22" s="611"/>
      <c r="BN22" s="612"/>
      <c r="BO22" s="613" t="s">
        <v>242</v>
      </c>
      <c r="BP22" s="613"/>
      <c r="BQ22" s="613"/>
      <c r="BR22" s="613"/>
      <c r="BS22" s="614" t="s">
        <v>141</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287</v>
      </c>
      <c r="C23" s="608"/>
      <c r="D23" s="608"/>
      <c r="E23" s="608"/>
      <c r="F23" s="608"/>
      <c r="G23" s="608"/>
      <c r="H23" s="608"/>
      <c r="I23" s="608"/>
      <c r="J23" s="608"/>
      <c r="K23" s="608"/>
      <c r="L23" s="608"/>
      <c r="M23" s="608"/>
      <c r="N23" s="608"/>
      <c r="O23" s="608"/>
      <c r="P23" s="608"/>
      <c r="Q23" s="609"/>
      <c r="R23" s="610">
        <v>746437</v>
      </c>
      <c r="S23" s="611"/>
      <c r="T23" s="611"/>
      <c r="U23" s="611"/>
      <c r="V23" s="611"/>
      <c r="W23" s="611"/>
      <c r="X23" s="611"/>
      <c r="Y23" s="612"/>
      <c r="Z23" s="613">
        <v>3.3</v>
      </c>
      <c r="AA23" s="613"/>
      <c r="AB23" s="613"/>
      <c r="AC23" s="613"/>
      <c r="AD23" s="614" t="s">
        <v>141</v>
      </c>
      <c r="AE23" s="614"/>
      <c r="AF23" s="614"/>
      <c r="AG23" s="614"/>
      <c r="AH23" s="614"/>
      <c r="AI23" s="614"/>
      <c r="AJ23" s="614"/>
      <c r="AK23" s="614"/>
      <c r="AL23" s="615" t="s">
        <v>242</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135123</v>
      </c>
      <c r="BH23" s="611"/>
      <c r="BI23" s="611"/>
      <c r="BJ23" s="611"/>
      <c r="BK23" s="611"/>
      <c r="BL23" s="611"/>
      <c r="BM23" s="611"/>
      <c r="BN23" s="612"/>
      <c r="BO23" s="613">
        <v>3.2</v>
      </c>
      <c r="BP23" s="613"/>
      <c r="BQ23" s="613"/>
      <c r="BR23" s="613"/>
      <c r="BS23" s="614" t="s">
        <v>141</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15">
      <c r="B24" s="607" t="s">
        <v>294</v>
      </c>
      <c r="C24" s="608"/>
      <c r="D24" s="608"/>
      <c r="E24" s="608"/>
      <c r="F24" s="608"/>
      <c r="G24" s="608"/>
      <c r="H24" s="608"/>
      <c r="I24" s="608"/>
      <c r="J24" s="608"/>
      <c r="K24" s="608"/>
      <c r="L24" s="608"/>
      <c r="M24" s="608"/>
      <c r="N24" s="608"/>
      <c r="O24" s="608"/>
      <c r="P24" s="608"/>
      <c r="Q24" s="609"/>
      <c r="R24" s="610" t="s">
        <v>242</v>
      </c>
      <c r="S24" s="611"/>
      <c r="T24" s="611"/>
      <c r="U24" s="611"/>
      <c r="V24" s="611"/>
      <c r="W24" s="611"/>
      <c r="X24" s="611"/>
      <c r="Y24" s="612"/>
      <c r="Z24" s="613" t="s">
        <v>247</v>
      </c>
      <c r="AA24" s="613"/>
      <c r="AB24" s="613"/>
      <c r="AC24" s="613"/>
      <c r="AD24" s="614" t="s">
        <v>242</v>
      </c>
      <c r="AE24" s="614"/>
      <c r="AF24" s="614"/>
      <c r="AG24" s="614"/>
      <c r="AH24" s="614"/>
      <c r="AI24" s="614"/>
      <c r="AJ24" s="614"/>
      <c r="AK24" s="614"/>
      <c r="AL24" s="615" t="s">
        <v>242</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242</v>
      </c>
      <c r="BH24" s="611"/>
      <c r="BI24" s="611"/>
      <c r="BJ24" s="611"/>
      <c r="BK24" s="611"/>
      <c r="BL24" s="611"/>
      <c r="BM24" s="611"/>
      <c r="BN24" s="612"/>
      <c r="BO24" s="613" t="s">
        <v>242</v>
      </c>
      <c r="BP24" s="613"/>
      <c r="BQ24" s="613"/>
      <c r="BR24" s="613"/>
      <c r="BS24" s="614" t="s">
        <v>247</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8369669</v>
      </c>
      <c r="CS24" s="600"/>
      <c r="CT24" s="600"/>
      <c r="CU24" s="600"/>
      <c r="CV24" s="600"/>
      <c r="CW24" s="600"/>
      <c r="CX24" s="600"/>
      <c r="CY24" s="601"/>
      <c r="CZ24" s="604">
        <v>39</v>
      </c>
      <c r="DA24" s="605"/>
      <c r="DB24" s="605"/>
      <c r="DC24" s="621"/>
      <c r="DD24" s="640">
        <v>5568208</v>
      </c>
      <c r="DE24" s="600"/>
      <c r="DF24" s="600"/>
      <c r="DG24" s="600"/>
      <c r="DH24" s="600"/>
      <c r="DI24" s="600"/>
      <c r="DJ24" s="600"/>
      <c r="DK24" s="601"/>
      <c r="DL24" s="640">
        <v>5432463</v>
      </c>
      <c r="DM24" s="600"/>
      <c r="DN24" s="600"/>
      <c r="DO24" s="600"/>
      <c r="DP24" s="600"/>
      <c r="DQ24" s="600"/>
      <c r="DR24" s="600"/>
      <c r="DS24" s="600"/>
      <c r="DT24" s="600"/>
      <c r="DU24" s="600"/>
      <c r="DV24" s="601"/>
      <c r="DW24" s="604">
        <v>52.1</v>
      </c>
      <c r="DX24" s="605"/>
      <c r="DY24" s="605"/>
      <c r="DZ24" s="605"/>
      <c r="EA24" s="605"/>
      <c r="EB24" s="605"/>
      <c r="EC24" s="606"/>
    </row>
    <row r="25" spans="2:133" ht="11.25" customHeight="1" x14ac:dyDescent="0.15">
      <c r="B25" s="607" t="s">
        <v>297</v>
      </c>
      <c r="C25" s="608"/>
      <c r="D25" s="608"/>
      <c r="E25" s="608"/>
      <c r="F25" s="608"/>
      <c r="G25" s="608"/>
      <c r="H25" s="608"/>
      <c r="I25" s="608"/>
      <c r="J25" s="608"/>
      <c r="K25" s="608"/>
      <c r="L25" s="608"/>
      <c r="M25" s="608"/>
      <c r="N25" s="608"/>
      <c r="O25" s="608"/>
      <c r="P25" s="608"/>
      <c r="Q25" s="609"/>
      <c r="R25" s="610">
        <v>11151022</v>
      </c>
      <c r="S25" s="611"/>
      <c r="T25" s="611"/>
      <c r="U25" s="611"/>
      <c r="V25" s="611"/>
      <c r="W25" s="611"/>
      <c r="X25" s="611"/>
      <c r="Y25" s="612"/>
      <c r="Z25" s="613">
        <v>49.7</v>
      </c>
      <c r="AA25" s="613"/>
      <c r="AB25" s="613"/>
      <c r="AC25" s="613"/>
      <c r="AD25" s="614">
        <v>10269462</v>
      </c>
      <c r="AE25" s="614"/>
      <c r="AF25" s="614"/>
      <c r="AG25" s="614"/>
      <c r="AH25" s="614"/>
      <c r="AI25" s="614"/>
      <c r="AJ25" s="614"/>
      <c r="AK25" s="614"/>
      <c r="AL25" s="615">
        <v>99.9</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141</v>
      </c>
      <c r="BH25" s="611"/>
      <c r="BI25" s="611"/>
      <c r="BJ25" s="611"/>
      <c r="BK25" s="611"/>
      <c r="BL25" s="611"/>
      <c r="BM25" s="611"/>
      <c r="BN25" s="612"/>
      <c r="BO25" s="613" t="s">
        <v>242</v>
      </c>
      <c r="BP25" s="613"/>
      <c r="BQ25" s="613"/>
      <c r="BR25" s="613"/>
      <c r="BS25" s="614" t="s">
        <v>242</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2809003</v>
      </c>
      <c r="CS25" s="643"/>
      <c r="CT25" s="643"/>
      <c r="CU25" s="643"/>
      <c r="CV25" s="643"/>
      <c r="CW25" s="643"/>
      <c r="CX25" s="643"/>
      <c r="CY25" s="644"/>
      <c r="CZ25" s="615">
        <v>13.1</v>
      </c>
      <c r="DA25" s="641"/>
      <c r="DB25" s="641"/>
      <c r="DC25" s="645"/>
      <c r="DD25" s="619">
        <v>2472221</v>
      </c>
      <c r="DE25" s="643"/>
      <c r="DF25" s="643"/>
      <c r="DG25" s="643"/>
      <c r="DH25" s="643"/>
      <c r="DI25" s="643"/>
      <c r="DJ25" s="643"/>
      <c r="DK25" s="644"/>
      <c r="DL25" s="619">
        <v>2336476</v>
      </c>
      <c r="DM25" s="643"/>
      <c r="DN25" s="643"/>
      <c r="DO25" s="643"/>
      <c r="DP25" s="643"/>
      <c r="DQ25" s="643"/>
      <c r="DR25" s="643"/>
      <c r="DS25" s="643"/>
      <c r="DT25" s="643"/>
      <c r="DU25" s="643"/>
      <c r="DV25" s="644"/>
      <c r="DW25" s="615">
        <v>22.4</v>
      </c>
      <c r="DX25" s="641"/>
      <c r="DY25" s="641"/>
      <c r="DZ25" s="641"/>
      <c r="EA25" s="641"/>
      <c r="EB25" s="641"/>
      <c r="EC25" s="642"/>
    </row>
    <row r="26" spans="2:133" ht="11.25" customHeight="1" x14ac:dyDescent="0.15">
      <c r="B26" s="607" t="s">
        <v>300</v>
      </c>
      <c r="C26" s="608"/>
      <c r="D26" s="608"/>
      <c r="E26" s="608"/>
      <c r="F26" s="608"/>
      <c r="G26" s="608"/>
      <c r="H26" s="608"/>
      <c r="I26" s="608"/>
      <c r="J26" s="608"/>
      <c r="K26" s="608"/>
      <c r="L26" s="608"/>
      <c r="M26" s="608"/>
      <c r="N26" s="608"/>
      <c r="O26" s="608"/>
      <c r="P26" s="608"/>
      <c r="Q26" s="609"/>
      <c r="R26" s="610">
        <v>1870</v>
      </c>
      <c r="S26" s="611"/>
      <c r="T26" s="611"/>
      <c r="U26" s="611"/>
      <c r="V26" s="611"/>
      <c r="W26" s="611"/>
      <c r="X26" s="611"/>
      <c r="Y26" s="612"/>
      <c r="Z26" s="613">
        <v>0</v>
      </c>
      <c r="AA26" s="613"/>
      <c r="AB26" s="613"/>
      <c r="AC26" s="613"/>
      <c r="AD26" s="614">
        <v>1870</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259</v>
      </c>
      <c r="BH26" s="611"/>
      <c r="BI26" s="611"/>
      <c r="BJ26" s="611"/>
      <c r="BK26" s="611"/>
      <c r="BL26" s="611"/>
      <c r="BM26" s="611"/>
      <c r="BN26" s="612"/>
      <c r="BO26" s="613" t="s">
        <v>242</v>
      </c>
      <c r="BP26" s="613"/>
      <c r="BQ26" s="613"/>
      <c r="BR26" s="613"/>
      <c r="BS26" s="614" t="s">
        <v>141</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1666572</v>
      </c>
      <c r="CS26" s="611"/>
      <c r="CT26" s="611"/>
      <c r="CU26" s="611"/>
      <c r="CV26" s="611"/>
      <c r="CW26" s="611"/>
      <c r="CX26" s="611"/>
      <c r="CY26" s="612"/>
      <c r="CZ26" s="615">
        <v>7.8</v>
      </c>
      <c r="DA26" s="641"/>
      <c r="DB26" s="641"/>
      <c r="DC26" s="645"/>
      <c r="DD26" s="619">
        <v>1497392</v>
      </c>
      <c r="DE26" s="611"/>
      <c r="DF26" s="611"/>
      <c r="DG26" s="611"/>
      <c r="DH26" s="611"/>
      <c r="DI26" s="611"/>
      <c r="DJ26" s="611"/>
      <c r="DK26" s="612"/>
      <c r="DL26" s="619" t="s">
        <v>242</v>
      </c>
      <c r="DM26" s="611"/>
      <c r="DN26" s="611"/>
      <c r="DO26" s="611"/>
      <c r="DP26" s="611"/>
      <c r="DQ26" s="611"/>
      <c r="DR26" s="611"/>
      <c r="DS26" s="611"/>
      <c r="DT26" s="611"/>
      <c r="DU26" s="611"/>
      <c r="DV26" s="612"/>
      <c r="DW26" s="615" t="s">
        <v>242</v>
      </c>
      <c r="DX26" s="641"/>
      <c r="DY26" s="641"/>
      <c r="DZ26" s="641"/>
      <c r="EA26" s="641"/>
      <c r="EB26" s="641"/>
      <c r="EC26" s="642"/>
    </row>
    <row r="27" spans="2:133" ht="11.25" customHeight="1" x14ac:dyDescent="0.15">
      <c r="B27" s="607" t="s">
        <v>303</v>
      </c>
      <c r="C27" s="608"/>
      <c r="D27" s="608"/>
      <c r="E27" s="608"/>
      <c r="F27" s="608"/>
      <c r="G27" s="608"/>
      <c r="H27" s="608"/>
      <c r="I27" s="608"/>
      <c r="J27" s="608"/>
      <c r="K27" s="608"/>
      <c r="L27" s="608"/>
      <c r="M27" s="608"/>
      <c r="N27" s="608"/>
      <c r="O27" s="608"/>
      <c r="P27" s="608"/>
      <c r="Q27" s="609"/>
      <c r="R27" s="610">
        <v>34581</v>
      </c>
      <c r="S27" s="611"/>
      <c r="T27" s="611"/>
      <c r="U27" s="611"/>
      <c r="V27" s="611"/>
      <c r="W27" s="611"/>
      <c r="X27" s="611"/>
      <c r="Y27" s="612"/>
      <c r="Z27" s="613">
        <v>0.2</v>
      </c>
      <c r="AA27" s="613"/>
      <c r="AB27" s="613"/>
      <c r="AC27" s="613"/>
      <c r="AD27" s="614" t="s">
        <v>242</v>
      </c>
      <c r="AE27" s="614"/>
      <c r="AF27" s="614"/>
      <c r="AG27" s="614"/>
      <c r="AH27" s="614"/>
      <c r="AI27" s="614"/>
      <c r="AJ27" s="614"/>
      <c r="AK27" s="614"/>
      <c r="AL27" s="615" t="s">
        <v>141</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4187409</v>
      </c>
      <c r="BH27" s="611"/>
      <c r="BI27" s="611"/>
      <c r="BJ27" s="611"/>
      <c r="BK27" s="611"/>
      <c r="BL27" s="611"/>
      <c r="BM27" s="611"/>
      <c r="BN27" s="612"/>
      <c r="BO27" s="613">
        <v>100</v>
      </c>
      <c r="BP27" s="613"/>
      <c r="BQ27" s="613"/>
      <c r="BR27" s="613"/>
      <c r="BS27" s="614">
        <v>8635</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3087144</v>
      </c>
      <c r="CS27" s="643"/>
      <c r="CT27" s="643"/>
      <c r="CU27" s="643"/>
      <c r="CV27" s="643"/>
      <c r="CW27" s="643"/>
      <c r="CX27" s="643"/>
      <c r="CY27" s="644"/>
      <c r="CZ27" s="615">
        <v>14.4</v>
      </c>
      <c r="DA27" s="641"/>
      <c r="DB27" s="641"/>
      <c r="DC27" s="645"/>
      <c r="DD27" s="619">
        <v>637278</v>
      </c>
      <c r="DE27" s="643"/>
      <c r="DF27" s="643"/>
      <c r="DG27" s="643"/>
      <c r="DH27" s="643"/>
      <c r="DI27" s="643"/>
      <c r="DJ27" s="643"/>
      <c r="DK27" s="644"/>
      <c r="DL27" s="619">
        <v>637278</v>
      </c>
      <c r="DM27" s="643"/>
      <c r="DN27" s="643"/>
      <c r="DO27" s="643"/>
      <c r="DP27" s="643"/>
      <c r="DQ27" s="643"/>
      <c r="DR27" s="643"/>
      <c r="DS27" s="643"/>
      <c r="DT27" s="643"/>
      <c r="DU27" s="643"/>
      <c r="DV27" s="644"/>
      <c r="DW27" s="615">
        <v>6.1</v>
      </c>
      <c r="DX27" s="641"/>
      <c r="DY27" s="641"/>
      <c r="DZ27" s="641"/>
      <c r="EA27" s="641"/>
      <c r="EB27" s="641"/>
      <c r="EC27" s="642"/>
    </row>
    <row r="28" spans="2:133" ht="11.25" customHeight="1" x14ac:dyDescent="0.15">
      <c r="B28" s="607" t="s">
        <v>306</v>
      </c>
      <c r="C28" s="608"/>
      <c r="D28" s="608"/>
      <c r="E28" s="608"/>
      <c r="F28" s="608"/>
      <c r="G28" s="608"/>
      <c r="H28" s="608"/>
      <c r="I28" s="608"/>
      <c r="J28" s="608"/>
      <c r="K28" s="608"/>
      <c r="L28" s="608"/>
      <c r="M28" s="608"/>
      <c r="N28" s="608"/>
      <c r="O28" s="608"/>
      <c r="P28" s="608"/>
      <c r="Q28" s="609"/>
      <c r="R28" s="610">
        <v>153157</v>
      </c>
      <c r="S28" s="611"/>
      <c r="T28" s="611"/>
      <c r="U28" s="611"/>
      <c r="V28" s="611"/>
      <c r="W28" s="611"/>
      <c r="X28" s="611"/>
      <c r="Y28" s="612"/>
      <c r="Z28" s="613">
        <v>0.7</v>
      </c>
      <c r="AA28" s="613"/>
      <c r="AB28" s="613"/>
      <c r="AC28" s="613"/>
      <c r="AD28" s="614">
        <v>7053</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2473522</v>
      </c>
      <c r="CS28" s="611"/>
      <c r="CT28" s="611"/>
      <c r="CU28" s="611"/>
      <c r="CV28" s="611"/>
      <c r="CW28" s="611"/>
      <c r="CX28" s="611"/>
      <c r="CY28" s="612"/>
      <c r="CZ28" s="615">
        <v>11.5</v>
      </c>
      <c r="DA28" s="641"/>
      <c r="DB28" s="641"/>
      <c r="DC28" s="645"/>
      <c r="DD28" s="619">
        <v>2458709</v>
      </c>
      <c r="DE28" s="611"/>
      <c r="DF28" s="611"/>
      <c r="DG28" s="611"/>
      <c r="DH28" s="611"/>
      <c r="DI28" s="611"/>
      <c r="DJ28" s="611"/>
      <c r="DK28" s="612"/>
      <c r="DL28" s="619">
        <v>2458709</v>
      </c>
      <c r="DM28" s="611"/>
      <c r="DN28" s="611"/>
      <c r="DO28" s="611"/>
      <c r="DP28" s="611"/>
      <c r="DQ28" s="611"/>
      <c r="DR28" s="611"/>
      <c r="DS28" s="611"/>
      <c r="DT28" s="611"/>
      <c r="DU28" s="611"/>
      <c r="DV28" s="612"/>
      <c r="DW28" s="615">
        <v>23.6</v>
      </c>
      <c r="DX28" s="641"/>
      <c r="DY28" s="641"/>
      <c r="DZ28" s="641"/>
      <c r="EA28" s="641"/>
      <c r="EB28" s="641"/>
      <c r="EC28" s="642"/>
    </row>
    <row r="29" spans="2:133" ht="11.25" customHeight="1" x14ac:dyDescent="0.15">
      <c r="B29" s="607" t="s">
        <v>308</v>
      </c>
      <c r="C29" s="608"/>
      <c r="D29" s="608"/>
      <c r="E29" s="608"/>
      <c r="F29" s="608"/>
      <c r="G29" s="608"/>
      <c r="H29" s="608"/>
      <c r="I29" s="608"/>
      <c r="J29" s="608"/>
      <c r="K29" s="608"/>
      <c r="L29" s="608"/>
      <c r="M29" s="608"/>
      <c r="N29" s="608"/>
      <c r="O29" s="608"/>
      <c r="P29" s="608"/>
      <c r="Q29" s="609"/>
      <c r="R29" s="610">
        <v>18659</v>
      </c>
      <c r="S29" s="611"/>
      <c r="T29" s="611"/>
      <c r="U29" s="611"/>
      <c r="V29" s="611"/>
      <c r="W29" s="611"/>
      <c r="X29" s="611"/>
      <c r="Y29" s="612"/>
      <c r="Z29" s="613">
        <v>0.1</v>
      </c>
      <c r="AA29" s="613"/>
      <c r="AB29" s="613"/>
      <c r="AC29" s="613"/>
      <c r="AD29" s="614" t="s">
        <v>242</v>
      </c>
      <c r="AE29" s="614"/>
      <c r="AF29" s="614"/>
      <c r="AG29" s="614"/>
      <c r="AH29" s="614"/>
      <c r="AI29" s="614"/>
      <c r="AJ29" s="614"/>
      <c r="AK29" s="614"/>
      <c r="AL29" s="615" t="s">
        <v>242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2473522</v>
      </c>
      <c r="CS29" s="643"/>
      <c r="CT29" s="643"/>
      <c r="CU29" s="643"/>
      <c r="CV29" s="643"/>
      <c r="CW29" s="643"/>
      <c r="CX29" s="643"/>
      <c r="CY29" s="644"/>
      <c r="CZ29" s="615">
        <v>11.5</v>
      </c>
      <c r="DA29" s="641"/>
      <c r="DB29" s="641"/>
      <c r="DC29" s="645"/>
      <c r="DD29" s="619">
        <v>2458709</v>
      </c>
      <c r="DE29" s="643"/>
      <c r="DF29" s="643"/>
      <c r="DG29" s="643"/>
      <c r="DH29" s="643"/>
      <c r="DI29" s="643"/>
      <c r="DJ29" s="643"/>
      <c r="DK29" s="644"/>
      <c r="DL29" s="619">
        <v>2458709</v>
      </c>
      <c r="DM29" s="643"/>
      <c r="DN29" s="643"/>
      <c r="DO29" s="643"/>
      <c r="DP29" s="643"/>
      <c r="DQ29" s="643"/>
      <c r="DR29" s="643"/>
      <c r="DS29" s="643"/>
      <c r="DT29" s="643"/>
      <c r="DU29" s="643"/>
      <c r="DV29" s="644"/>
      <c r="DW29" s="615">
        <v>23.6</v>
      </c>
      <c r="DX29" s="641"/>
      <c r="DY29" s="641"/>
      <c r="DZ29" s="641"/>
      <c r="EA29" s="641"/>
      <c r="EB29" s="641"/>
      <c r="EC29" s="642"/>
    </row>
    <row r="30" spans="2:133" ht="11.25" customHeight="1" x14ac:dyDescent="0.15">
      <c r="B30" s="607" t="s">
        <v>311</v>
      </c>
      <c r="C30" s="608"/>
      <c r="D30" s="608"/>
      <c r="E30" s="608"/>
      <c r="F30" s="608"/>
      <c r="G30" s="608"/>
      <c r="H30" s="608"/>
      <c r="I30" s="608"/>
      <c r="J30" s="608"/>
      <c r="K30" s="608"/>
      <c r="L30" s="608"/>
      <c r="M30" s="608"/>
      <c r="N30" s="608"/>
      <c r="O30" s="608"/>
      <c r="P30" s="608"/>
      <c r="Q30" s="609"/>
      <c r="R30" s="610">
        <v>2908014</v>
      </c>
      <c r="S30" s="611"/>
      <c r="T30" s="611"/>
      <c r="U30" s="611"/>
      <c r="V30" s="611"/>
      <c r="W30" s="611"/>
      <c r="X30" s="611"/>
      <c r="Y30" s="612"/>
      <c r="Z30" s="613">
        <v>13</v>
      </c>
      <c r="AA30" s="613"/>
      <c r="AB30" s="613"/>
      <c r="AC30" s="613"/>
      <c r="AD30" s="614" t="s">
        <v>247</v>
      </c>
      <c r="AE30" s="614"/>
      <c r="AF30" s="614"/>
      <c r="AG30" s="614"/>
      <c r="AH30" s="614"/>
      <c r="AI30" s="614"/>
      <c r="AJ30" s="614"/>
      <c r="AK30" s="614"/>
      <c r="AL30" s="615" t="s">
        <v>141</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2384591</v>
      </c>
      <c r="CS30" s="611"/>
      <c r="CT30" s="611"/>
      <c r="CU30" s="611"/>
      <c r="CV30" s="611"/>
      <c r="CW30" s="611"/>
      <c r="CX30" s="611"/>
      <c r="CY30" s="612"/>
      <c r="CZ30" s="615">
        <v>11.1</v>
      </c>
      <c r="DA30" s="641"/>
      <c r="DB30" s="641"/>
      <c r="DC30" s="645"/>
      <c r="DD30" s="619">
        <v>2370773</v>
      </c>
      <c r="DE30" s="611"/>
      <c r="DF30" s="611"/>
      <c r="DG30" s="611"/>
      <c r="DH30" s="611"/>
      <c r="DI30" s="611"/>
      <c r="DJ30" s="611"/>
      <c r="DK30" s="612"/>
      <c r="DL30" s="619">
        <v>2370773</v>
      </c>
      <c r="DM30" s="611"/>
      <c r="DN30" s="611"/>
      <c r="DO30" s="611"/>
      <c r="DP30" s="611"/>
      <c r="DQ30" s="611"/>
      <c r="DR30" s="611"/>
      <c r="DS30" s="611"/>
      <c r="DT30" s="611"/>
      <c r="DU30" s="611"/>
      <c r="DV30" s="612"/>
      <c r="DW30" s="615">
        <v>22.7</v>
      </c>
      <c r="DX30" s="641"/>
      <c r="DY30" s="641"/>
      <c r="DZ30" s="641"/>
      <c r="EA30" s="641"/>
      <c r="EB30" s="641"/>
      <c r="EC30" s="642"/>
    </row>
    <row r="31" spans="2:133" ht="11.25" customHeight="1" x14ac:dyDescent="0.15">
      <c r="B31" s="623" t="s">
        <v>315</v>
      </c>
      <c r="C31" s="624"/>
      <c r="D31" s="624"/>
      <c r="E31" s="624"/>
      <c r="F31" s="624"/>
      <c r="G31" s="624"/>
      <c r="H31" s="624"/>
      <c r="I31" s="624"/>
      <c r="J31" s="624"/>
      <c r="K31" s="624"/>
      <c r="L31" s="624"/>
      <c r="M31" s="624"/>
      <c r="N31" s="624"/>
      <c r="O31" s="624"/>
      <c r="P31" s="624"/>
      <c r="Q31" s="625"/>
      <c r="R31" s="610" t="s">
        <v>242</v>
      </c>
      <c r="S31" s="611"/>
      <c r="T31" s="611"/>
      <c r="U31" s="611"/>
      <c r="V31" s="611"/>
      <c r="W31" s="611"/>
      <c r="X31" s="611"/>
      <c r="Y31" s="612"/>
      <c r="Z31" s="613" t="s">
        <v>259</v>
      </c>
      <c r="AA31" s="613"/>
      <c r="AB31" s="613"/>
      <c r="AC31" s="613"/>
      <c r="AD31" s="614" t="s">
        <v>242</v>
      </c>
      <c r="AE31" s="614"/>
      <c r="AF31" s="614"/>
      <c r="AG31" s="614"/>
      <c r="AH31" s="614"/>
      <c r="AI31" s="614"/>
      <c r="AJ31" s="614"/>
      <c r="AK31" s="614"/>
      <c r="AL31" s="615" t="s">
        <v>242</v>
      </c>
      <c r="AM31" s="616"/>
      <c r="AN31" s="616"/>
      <c r="AO31" s="617"/>
      <c r="AP31" s="656" t="s">
        <v>316</v>
      </c>
      <c r="AQ31" s="657"/>
      <c r="AR31" s="657"/>
      <c r="AS31" s="657"/>
      <c r="AT31" s="662" t="s">
        <v>317</v>
      </c>
      <c r="AU31" s="212"/>
      <c r="AV31" s="212"/>
      <c r="AW31" s="212"/>
      <c r="AX31" s="596" t="s">
        <v>191</v>
      </c>
      <c r="AY31" s="597"/>
      <c r="AZ31" s="597"/>
      <c r="BA31" s="597"/>
      <c r="BB31" s="597"/>
      <c r="BC31" s="597"/>
      <c r="BD31" s="597"/>
      <c r="BE31" s="597"/>
      <c r="BF31" s="598"/>
      <c r="BG31" s="666">
        <v>99.3</v>
      </c>
      <c r="BH31" s="654"/>
      <c r="BI31" s="654"/>
      <c r="BJ31" s="654"/>
      <c r="BK31" s="654"/>
      <c r="BL31" s="654"/>
      <c r="BM31" s="605">
        <v>97.9</v>
      </c>
      <c r="BN31" s="654"/>
      <c r="BO31" s="654"/>
      <c r="BP31" s="654"/>
      <c r="BQ31" s="655"/>
      <c r="BR31" s="666">
        <v>99.4</v>
      </c>
      <c r="BS31" s="654"/>
      <c r="BT31" s="654"/>
      <c r="BU31" s="654"/>
      <c r="BV31" s="654"/>
      <c r="BW31" s="654"/>
      <c r="BX31" s="605">
        <v>98</v>
      </c>
      <c r="BY31" s="654"/>
      <c r="BZ31" s="654"/>
      <c r="CA31" s="654"/>
      <c r="CB31" s="655"/>
      <c r="CD31" s="648"/>
      <c r="CE31" s="649"/>
      <c r="CF31" s="607" t="s">
        <v>318</v>
      </c>
      <c r="CG31" s="608"/>
      <c r="CH31" s="608"/>
      <c r="CI31" s="608"/>
      <c r="CJ31" s="608"/>
      <c r="CK31" s="608"/>
      <c r="CL31" s="608"/>
      <c r="CM31" s="608"/>
      <c r="CN31" s="608"/>
      <c r="CO31" s="608"/>
      <c r="CP31" s="608"/>
      <c r="CQ31" s="609"/>
      <c r="CR31" s="610">
        <v>88931</v>
      </c>
      <c r="CS31" s="643"/>
      <c r="CT31" s="643"/>
      <c r="CU31" s="643"/>
      <c r="CV31" s="643"/>
      <c r="CW31" s="643"/>
      <c r="CX31" s="643"/>
      <c r="CY31" s="644"/>
      <c r="CZ31" s="615">
        <v>0.4</v>
      </c>
      <c r="DA31" s="641"/>
      <c r="DB31" s="641"/>
      <c r="DC31" s="645"/>
      <c r="DD31" s="619">
        <v>87936</v>
      </c>
      <c r="DE31" s="643"/>
      <c r="DF31" s="643"/>
      <c r="DG31" s="643"/>
      <c r="DH31" s="643"/>
      <c r="DI31" s="643"/>
      <c r="DJ31" s="643"/>
      <c r="DK31" s="644"/>
      <c r="DL31" s="619">
        <v>87936</v>
      </c>
      <c r="DM31" s="643"/>
      <c r="DN31" s="643"/>
      <c r="DO31" s="643"/>
      <c r="DP31" s="643"/>
      <c r="DQ31" s="643"/>
      <c r="DR31" s="643"/>
      <c r="DS31" s="643"/>
      <c r="DT31" s="643"/>
      <c r="DU31" s="643"/>
      <c r="DV31" s="644"/>
      <c r="DW31" s="615">
        <v>0.8</v>
      </c>
      <c r="DX31" s="641"/>
      <c r="DY31" s="641"/>
      <c r="DZ31" s="641"/>
      <c r="EA31" s="641"/>
      <c r="EB31" s="641"/>
      <c r="EC31" s="642"/>
    </row>
    <row r="32" spans="2:133" ht="11.25" customHeight="1" x14ac:dyDescent="0.15">
      <c r="B32" s="607" t="s">
        <v>319</v>
      </c>
      <c r="C32" s="608"/>
      <c r="D32" s="608"/>
      <c r="E32" s="608"/>
      <c r="F32" s="608"/>
      <c r="G32" s="608"/>
      <c r="H32" s="608"/>
      <c r="I32" s="608"/>
      <c r="J32" s="608"/>
      <c r="K32" s="608"/>
      <c r="L32" s="608"/>
      <c r="M32" s="608"/>
      <c r="N32" s="608"/>
      <c r="O32" s="608"/>
      <c r="P32" s="608"/>
      <c r="Q32" s="609"/>
      <c r="R32" s="610">
        <v>1221833</v>
      </c>
      <c r="S32" s="611"/>
      <c r="T32" s="611"/>
      <c r="U32" s="611"/>
      <c r="V32" s="611"/>
      <c r="W32" s="611"/>
      <c r="X32" s="611"/>
      <c r="Y32" s="612"/>
      <c r="Z32" s="613">
        <v>5.4</v>
      </c>
      <c r="AA32" s="613"/>
      <c r="AB32" s="613"/>
      <c r="AC32" s="613"/>
      <c r="AD32" s="614" t="s">
        <v>141</v>
      </c>
      <c r="AE32" s="614"/>
      <c r="AF32" s="614"/>
      <c r="AG32" s="614"/>
      <c r="AH32" s="614"/>
      <c r="AI32" s="614"/>
      <c r="AJ32" s="614"/>
      <c r="AK32" s="614"/>
      <c r="AL32" s="615" t="s">
        <v>242</v>
      </c>
      <c r="AM32" s="616"/>
      <c r="AN32" s="616"/>
      <c r="AO32" s="617"/>
      <c r="AP32" s="658"/>
      <c r="AQ32" s="659"/>
      <c r="AR32" s="659"/>
      <c r="AS32" s="659"/>
      <c r="AT32" s="663"/>
      <c r="AU32" s="208" t="s">
        <v>320</v>
      </c>
      <c r="AX32" s="607" t="s">
        <v>321</v>
      </c>
      <c r="AY32" s="608"/>
      <c r="AZ32" s="608"/>
      <c r="BA32" s="608"/>
      <c r="BB32" s="608"/>
      <c r="BC32" s="608"/>
      <c r="BD32" s="608"/>
      <c r="BE32" s="608"/>
      <c r="BF32" s="609"/>
      <c r="BG32" s="667">
        <v>99.5</v>
      </c>
      <c r="BH32" s="643"/>
      <c r="BI32" s="643"/>
      <c r="BJ32" s="643"/>
      <c r="BK32" s="643"/>
      <c r="BL32" s="643"/>
      <c r="BM32" s="616">
        <v>98.8</v>
      </c>
      <c r="BN32" s="643"/>
      <c r="BO32" s="643"/>
      <c r="BP32" s="643"/>
      <c r="BQ32" s="665"/>
      <c r="BR32" s="667">
        <v>99.5</v>
      </c>
      <c r="BS32" s="643"/>
      <c r="BT32" s="643"/>
      <c r="BU32" s="643"/>
      <c r="BV32" s="643"/>
      <c r="BW32" s="643"/>
      <c r="BX32" s="616">
        <v>98.9</v>
      </c>
      <c r="BY32" s="643"/>
      <c r="BZ32" s="643"/>
      <c r="CA32" s="643"/>
      <c r="CB32" s="665"/>
      <c r="CD32" s="650"/>
      <c r="CE32" s="651"/>
      <c r="CF32" s="607" t="s">
        <v>322</v>
      </c>
      <c r="CG32" s="608"/>
      <c r="CH32" s="608"/>
      <c r="CI32" s="608"/>
      <c r="CJ32" s="608"/>
      <c r="CK32" s="608"/>
      <c r="CL32" s="608"/>
      <c r="CM32" s="608"/>
      <c r="CN32" s="608"/>
      <c r="CO32" s="608"/>
      <c r="CP32" s="608"/>
      <c r="CQ32" s="609"/>
      <c r="CR32" s="610" t="s">
        <v>141</v>
      </c>
      <c r="CS32" s="611"/>
      <c r="CT32" s="611"/>
      <c r="CU32" s="611"/>
      <c r="CV32" s="611"/>
      <c r="CW32" s="611"/>
      <c r="CX32" s="611"/>
      <c r="CY32" s="612"/>
      <c r="CZ32" s="615" t="s">
        <v>242</v>
      </c>
      <c r="DA32" s="641"/>
      <c r="DB32" s="641"/>
      <c r="DC32" s="645"/>
      <c r="DD32" s="619" t="s">
        <v>259</v>
      </c>
      <c r="DE32" s="611"/>
      <c r="DF32" s="611"/>
      <c r="DG32" s="611"/>
      <c r="DH32" s="611"/>
      <c r="DI32" s="611"/>
      <c r="DJ32" s="611"/>
      <c r="DK32" s="612"/>
      <c r="DL32" s="619" t="s">
        <v>242</v>
      </c>
      <c r="DM32" s="611"/>
      <c r="DN32" s="611"/>
      <c r="DO32" s="611"/>
      <c r="DP32" s="611"/>
      <c r="DQ32" s="611"/>
      <c r="DR32" s="611"/>
      <c r="DS32" s="611"/>
      <c r="DT32" s="611"/>
      <c r="DU32" s="611"/>
      <c r="DV32" s="612"/>
      <c r="DW32" s="615" t="s">
        <v>141</v>
      </c>
      <c r="DX32" s="641"/>
      <c r="DY32" s="641"/>
      <c r="DZ32" s="641"/>
      <c r="EA32" s="641"/>
      <c r="EB32" s="641"/>
      <c r="EC32" s="642"/>
    </row>
    <row r="33" spans="2:133" ht="11.25" customHeight="1" x14ac:dyDescent="0.15">
      <c r="B33" s="607" t="s">
        <v>323</v>
      </c>
      <c r="C33" s="608"/>
      <c r="D33" s="608"/>
      <c r="E33" s="608"/>
      <c r="F33" s="608"/>
      <c r="G33" s="608"/>
      <c r="H33" s="608"/>
      <c r="I33" s="608"/>
      <c r="J33" s="608"/>
      <c r="K33" s="608"/>
      <c r="L33" s="608"/>
      <c r="M33" s="608"/>
      <c r="N33" s="608"/>
      <c r="O33" s="608"/>
      <c r="P33" s="608"/>
      <c r="Q33" s="609"/>
      <c r="R33" s="610">
        <v>8905</v>
      </c>
      <c r="S33" s="611"/>
      <c r="T33" s="611"/>
      <c r="U33" s="611"/>
      <c r="V33" s="611"/>
      <c r="W33" s="611"/>
      <c r="X33" s="611"/>
      <c r="Y33" s="612"/>
      <c r="Z33" s="613">
        <v>0</v>
      </c>
      <c r="AA33" s="613"/>
      <c r="AB33" s="613"/>
      <c r="AC33" s="613"/>
      <c r="AD33" s="614" t="s">
        <v>242</v>
      </c>
      <c r="AE33" s="614"/>
      <c r="AF33" s="614"/>
      <c r="AG33" s="614"/>
      <c r="AH33" s="614"/>
      <c r="AI33" s="614"/>
      <c r="AJ33" s="614"/>
      <c r="AK33" s="614"/>
      <c r="AL33" s="615" t="s">
        <v>242</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99.2</v>
      </c>
      <c r="BH33" s="669"/>
      <c r="BI33" s="669"/>
      <c r="BJ33" s="669"/>
      <c r="BK33" s="669"/>
      <c r="BL33" s="669"/>
      <c r="BM33" s="670">
        <v>97</v>
      </c>
      <c r="BN33" s="669"/>
      <c r="BO33" s="669"/>
      <c r="BP33" s="669"/>
      <c r="BQ33" s="671"/>
      <c r="BR33" s="668">
        <v>99.2</v>
      </c>
      <c r="BS33" s="669"/>
      <c r="BT33" s="669"/>
      <c r="BU33" s="669"/>
      <c r="BV33" s="669"/>
      <c r="BW33" s="669"/>
      <c r="BX33" s="670">
        <v>97.1</v>
      </c>
      <c r="BY33" s="669"/>
      <c r="BZ33" s="669"/>
      <c r="CA33" s="669"/>
      <c r="CB33" s="671"/>
      <c r="CD33" s="607" t="s">
        <v>325</v>
      </c>
      <c r="CE33" s="608"/>
      <c r="CF33" s="608"/>
      <c r="CG33" s="608"/>
      <c r="CH33" s="608"/>
      <c r="CI33" s="608"/>
      <c r="CJ33" s="608"/>
      <c r="CK33" s="608"/>
      <c r="CL33" s="608"/>
      <c r="CM33" s="608"/>
      <c r="CN33" s="608"/>
      <c r="CO33" s="608"/>
      <c r="CP33" s="608"/>
      <c r="CQ33" s="609"/>
      <c r="CR33" s="610">
        <v>11917010</v>
      </c>
      <c r="CS33" s="643"/>
      <c r="CT33" s="643"/>
      <c r="CU33" s="643"/>
      <c r="CV33" s="643"/>
      <c r="CW33" s="643"/>
      <c r="CX33" s="643"/>
      <c r="CY33" s="644"/>
      <c r="CZ33" s="615">
        <v>55.5</v>
      </c>
      <c r="DA33" s="641"/>
      <c r="DB33" s="641"/>
      <c r="DC33" s="645"/>
      <c r="DD33" s="619">
        <v>6321440</v>
      </c>
      <c r="DE33" s="643"/>
      <c r="DF33" s="643"/>
      <c r="DG33" s="643"/>
      <c r="DH33" s="643"/>
      <c r="DI33" s="643"/>
      <c r="DJ33" s="643"/>
      <c r="DK33" s="644"/>
      <c r="DL33" s="619">
        <v>3977104</v>
      </c>
      <c r="DM33" s="643"/>
      <c r="DN33" s="643"/>
      <c r="DO33" s="643"/>
      <c r="DP33" s="643"/>
      <c r="DQ33" s="643"/>
      <c r="DR33" s="643"/>
      <c r="DS33" s="643"/>
      <c r="DT33" s="643"/>
      <c r="DU33" s="643"/>
      <c r="DV33" s="644"/>
      <c r="DW33" s="615">
        <v>38.200000000000003</v>
      </c>
      <c r="DX33" s="641"/>
      <c r="DY33" s="641"/>
      <c r="DZ33" s="641"/>
      <c r="EA33" s="641"/>
      <c r="EB33" s="641"/>
      <c r="EC33" s="642"/>
    </row>
    <row r="34" spans="2:133" ht="11.25" customHeight="1" x14ac:dyDescent="0.15">
      <c r="B34" s="607" t="s">
        <v>326</v>
      </c>
      <c r="C34" s="608"/>
      <c r="D34" s="608"/>
      <c r="E34" s="608"/>
      <c r="F34" s="608"/>
      <c r="G34" s="608"/>
      <c r="H34" s="608"/>
      <c r="I34" s="608"/>
      <c r="J34" s="608"/>
      <c r="K34" s="608"/>
      <c r="L34" s="608"/>
      <c r="M34" s="608"/>
      <c r="N34" s="608"/>
      <c r="O34" s="608"/>
      <c r="P34" s="608"/>
      <c r="Q34" s="609"/>
      <c r="R34" s="610">
        <v>3149710</v>
      </c>
      <c r="S34" s="611"/>
      <c r="T34" s="611"/>
      <c r="U34" s="611"/>
      <c r="V34" s="611"/>
      <c r="W34" s="611"/>
      <c r="X34" s="611"/>
      <c r="Y34" s="612"/>
      <c r="Z34" s="613">
        <v>14</v>
      </c>
      <c r="AA34" s="613"/>
      <c r="AB34" s="613"/>
      <c r="AC34" s="613"/>
      <c r="AD34" s="614" t="s">
        <v>141</v>
      </c>
      <c r="AE34" s="614"/>
      <c r="AF34" s="614"/>
      <c r="AG34" s="614"/>
      <c r="AH34" s="614"/>
      <c r="AI34" s="614"/>
      <c r="AJ34" s="614"/>
      <c r="AK34" s="614"/>
      <c r="AL34" s="615" t="s">
        <v>242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3283056</v>
      </c>
      <c r="CS34" s="611"/>
      <c r="CT34" s="611"/>
      <c r="CU34" s="611"/>
      <c r="CV34" s="611"/>
      <c r="CW34" s="611"/>
      <c r="CX34" s="611"/>
      <c r="CY34" s="612"/>
      <c r="CZ34" s="615">
        <v>15.3</v>
      </c>
      <c r="DA34" s="641"/>
      <c r="DB34" s="641"/>
      <c r="DC34" s="645"/>
      <c r="DD34" s="619">
        <v>1695342</v>
      </c>
      <c r="DE34" s="611"/>
      <c r="DF34" s="611"/>
      <c r="DG34" s="611"/>
      <c r="DH34" s="611"/>
      <c r="DI34" s="611"/>
      <c r="DJ34" s="611"/>
      <c r="DK34" s="612"/>
      <c r="DL34" s="619">
        <v>1316169</v>
      </c>
      <c r="DM34" s="611"/>
      <c r="DN34" s="611"/>
      <c r="DO34" s="611"/>
      <c r="DP34" s="611"/>
      <c r="DQ34" s="611"/>
      <c r="DR34" s="611"/>
      <c r="DS34" s="611"/>
      <c r="DT34" s="611"/>
      <c r="DU34" s="611"/>
      <c r="DV34" s="612"/>
      <c r="DW34" s="615">
        <v>12.6</v>
      </c>
      <c r="DX34" s="641"/>
      <c r="DY34" s="641"/>
      <c r="DZ34" s="641"/>
      <c r="EA34" s="641"/>
      <c r="EB34" s="641"/>
      <c r="EC34" s="642"/>
    </row>
    <row r="35" spans="2:133" ht="11.25" customHeight="1" x14ac:dyDescent="0.15">
      <c r="B35" s="607" t="s">
        <v>328</v>
      </c>
      <c r="C35" s="608"/>
      <c r="D35" s="608"/>
      <c r="E35" s="608"/>
      <c r="F35" s="608"/>
      <c r="G35" s="608"/>
      <c r="H35" s="608"/>
      <c r="I35" s="608"/>
      <c r="J35" s="608"/>
      <c r="K35" s="608"/>
      <c r="L35" s="608"/>
      <c r="M35" s="608"/>
      <c r="N35" s="608"/>
      <c r="O35" s="608"/>
      <c r="P35" s="608"/>
      <c r="Q35" s="609"/>
      <c r="R35" s="610">
        <v>1491027</v>
      </c>
      <c r="S35" s="611"/>
      <c r="T35" s="611"/>
      <c r="U35" s="611"/>
      <c r="V35" s="611"/>
      <c r="W35" s="611"/>
      <c r="X35" s="611"/>
      <c r="Y35" s="612"/>
      <c r="Z35" s="613">
        <v>6.6</v>
      </c>
      <c r="AA35" s="613"/>
      <c r="AB35" s="613"/>
      <c r="AC35" s="613"/>
      <c r="AD35" s="614" t="s">
        <v>247</v>
      </c>
      <c r="AE35" s="614"/>
      <c r="AF35" s="614"/>
      <c r="AG35" s="614"/>
      <c r="AH35" s="614"/>
      <c r="AI35" s="614"/>
      <c r="AJ35" s="614"/>
      <c r="AK35" s="614"/>
      <c r="AL35" s="615" t="s">
        <v>242</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54165</v>
      </c>
      <c r="CS35" s="643"/>
      <c r="CT35" s="643"/>
      <c r="CU35" s="643"/>
      <c r="CV35" s="643"/>
      <c r="CW35" s="643"/>
      <c r="CX35" s="643"/>
      <c r="CY35" s="644"/>
      <c r="CZ35" s="615">
        <v>0.3</v>
      </c>
      <c r="DA35" s="641"/>
      <c r="DB35" s="641"/>
      <c r="DC35" s="645"/>
      <c r="DD35" s="619">
        <v>23088</v>
      </c>
      <c r="DE35" s="643"/>
      <c r="DF35" s="643"/>
      <c r="DG35" s="643"/>
      <c r="DH35" s="643"/>
      <c r="DI35" s="643"/>
      <c r="DJ35" s="643"/>
      <c r="DK35" s="644"/>
      <c r="DL35" s="619">
        <v>23088</v>
      </c>
      <c r="DM35" s="643"/>
      <c r="DN35" s="643"/>
      <c r="DO35" s="643"/>
      <c r="DP35" s="643"/>
      <c r="DQ35" s="643"/>
      <c r="DR35" s="643"/>
      <c r="DS35" s="643"/>
      <c r="DT35" s="643"/>
      <c r="DU35" s="643"/>
      <c r="DV35" s="644"/>
      <c r="DW35" s="615">
        <v>0.2</v>
      </c>
      <c r="DX35" s="641"/>
      <c r="DY35" s="641"/>
      <c r="DZ35" s="641"/>
      <c r="EA35" s="641"/>
      <c r="EB35" s="641"/>
      <c r="EC35" s="642"/>
    </row>
    <row r="36" spans="2:133" ht="11.25" customHeight="1" x14ac:dyDescent="0.15">
      <c r="B36" s="607" t="s">
        <v>332</v>
      </c>
      <c r="C36" s="608"/>
      <c r="D36" s="608"/>
      <c r="E36" s="608"/>
      <c r="F36" s="608"/>
      <c r="G36" s="608"/>
      <c r="H36" s="608"/>
      <c r="I36" s="608"/>
      <c r="J36" s="608"/>
      <c r="K36" s="608"/>
      <c r="L36" s="608"/>
      <c r="M36" s="608"/>
      <c r="N36" s="608"/>
      <c r="O36" s="608"/>
      <c r="P36" s="608"/>
      <c r="Q36" s="609"/>
      <c r="R36" s="610">
        <v>1279735</v>
      </c>
      <c r="S36" s="611"/>
      <c r="T36" s="611"/>
      <c r="U36" s="611"/>
      <c r="V36" s="611"/>
      <c r="W36" s="611"/>
      <c r="X36" s="611"/>
      <c r="Y36" s="612"/>
      <c r="Z36" s="613">
        <v>5.7</v>
      </c>
      <c r="AA36" s="613"/>
      <c r="AB36" s="613"/>
      <c r="AC36" s="613"/>
      <c r="AD36" s="614" t="s">
        <v>242</v>
      </c>
      <c r="AE36" s="614"/>
      <c r="AF36" s="614"/>
      <c r="AG36" s="614"/>
      <c r="AH36" s="614"/>
      <c r="AI36" s="614"/>
      <c r="AJ36" s="614"/>
      <c r="AK36" s="614"/>
      <c r="AL36" s="615" t="s">
        <v>242</v>
      </c>
      <c r="AM36" s="616"/>
      <c r="AN36" s="616"/>
      <c r="AO36" s="617"/>
      <c r="AP36" s="218"/>
      <c r="AQ36" s="676" t="s">
        <v>333</v>
      </c>
      <c r="AR36" s="677"/>
      <c r="AS36" s="677"/>
      <c r="AT36" s="677"/>
      <c r="AU36" s="677"/>
      <c r="AV36" s="677"/>
      <c r="AW36" s="677"/>
      <c r="AX36" s="677"/>
      <c r="AY36" s="678"/>
      <c r="AZ36" s="599">
        <v>2132729</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26063</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4722956</v>
      </c>
      <c r="CS36" s="611"/>
      <c r="CT36" s="611"/>
      <c r="CU36" s="611"/>
      <c r="CV36" s="611"/>
      <c r="CW36" s="611"/>
      <c r="CX36" s="611"/>
      <c r="CY36" s="612"/>
      <c r="CZ36" s="615">
        <v>22</v>
      </c>
      <c r="DA36" s="641"/>
      <c r="DB36" s="641"/>
      <c r="DC36" s="645"/>
      <c r="DD36" s="619">
        <v>3186625</v>
      </c>
      <c r="DE36" s="611"/>
      <c r="DF36" s="611"/>
      <c r="DG36" s="611"/>
      <c r="DH36" s="611"/>
      <c r="DI36" s="611"/>
      <c r="DJ36" s="611"/>
      <c r="DK36" s="612"/>
      <c r="DL36" s="619">
        <v>1922811</v>
      </c>
      <c r="DM36" s="611"/>
      <c r="DN36" s="611"/>
      <c r="DO36" s="611"/>
      <c r="DP36" s="611"/>
      <c r="DQ36" s="611"/>
      <c r="DR36" s="611"/>
      <c r="DS36" s="611"/>
      <c r="DT36" s="611"/>
      <c r="DU36" s="611"/>
      <c r="DV36" s="612"/>
      <c r="DW36" s="615">
        <v>18.399999999999999</v>
      </c>
      <c r="DX36" s="641"/>
      <c r="DY36" s="641"/>
      <c r="DZ36" s="641"/>
      <c r="EA36" s="641"/>
      <c r="EB36" s="641"/>
      <c r="EC36" s="642"/>
    </row>
    <row r="37" spans="2:133" ht="11.25" customHeight="1" x14ac:dyDescent="0.15">
      <c r="B37" s="607" t="s">
        <v>336</v>
      </c>
      <c r="C37" s="608"/>
      <c r="D37" s="608"/>
      <c r="E37" s="608"/>
      <c r="F37" s="608"/>
      <c r="G37" s="608"/>
      <c r="H37" s="608"/>
      <c r="I37" s="608"/>
      <c r="J37" s="608"/>
      <c r="K37" s="608"/>
      <c r="L37" s="608"/>
      <c r="M37" s="608"/>
      <c r="N37" s="608"/>
      <c r="O37" s="608"/>
      <c r="P37" s="608"/>
      <c r="Q37" s="609"/>
      <c r="R37" s="610">
        <v>246716</v>
      </c>
      <c r="S37" s="611"/>
      <c r="T37" s="611"/>
      <c r="U37" s="611"/>
      <c r="V37" s="611"/>
      <c r="W37" s="611"/>
      <c r="X37" s="611"/>
      <c r="Y37" s="612"/>
      <c r="Z37" s="613">
        <v>1.1000000000000001</v>
      </c>
      <c r="AA37" s="613"/>
      <c r="AB37" s="613"/>
      <c r="AC37" s="613"/>
      <c r="AD37" s="614">
        <v>41</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797200</v>
      </c>
      <c r="BA37" s="611"/>
      <c r="BB37" s="611"/>
      <c r="BC37" s="611"/>
      <c r="BD37" s="643"/>
      <c r="BE37" s="643"/>
      <c r="BF37" s="665"/>
      <c r="BG37" s="607" t="s">
        <v>338</v>
      </c>
      <c r="BH37" s="608"/>
      <c r="BI37" s="608"/>
      <c r="BJ37" s="608"/>
      <c r="BK37" s="608"/>
      <c r="BL37" s="608"/>
      <c r="BM37" s="608"/>
      <c r="BN37" s="608"/>
      <c r="BO37" s="608"/>
      <c r="BP37" s="608"/>
      <c r="BQ37" s="608"/>
      <c r="BR37" s="608"/>
      <c r="BS37" s="608"/>
      <c r="BT37" s="608"/>
      <c r="BU37" s="609"/>
      <c r="BV37" s="610">
        <v>-3084</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811918</v>
      </c>
      <c r="CS37" s="643"/>
      <c r="CT37" s="643"/>
      <c r="CU37" s="643"/>
      <c r="CV37" s="643"/>
      <c r="CW37" s="643"/>
      <c r="CX37" s="643"/>
      <c r="CY37" s="644"/>
      <c r="CZ37" s="615">
        <v>3.8</v>
      </c>
      <c r="DA37" s="641"/>
      <c r="DB37" s="641"/>
      <c r="DC37" s="645"/>
      <c r="DD37" s="619">
        <v>796003</v>
      </c>
      <c r="DE37" s="643"/>
      <c r="DF37" s="643"/>
      <c r="DG37" s="643"/>
      <c r="DH37" s="643"/>
      <c r="DI37" s="643"/>
      <c r="DJ37" s="643"/>
      <c r="DK37" s="644"/>
      <c r="DL37" s="619">
        <v>761812</v>
      </c>
      <c r="DM37" s="643"/>
      <c r="DN37" s="643"/>
      <c r="DO37" s="643"/>
      <c r="DP37" s="643"/>
      <c r="DQ37" s="643"/>
      <c r="DR37" s="643"/>
      <c r="DS37" s="643"/>
      <c r="DT37" s="643"/>
      <c r="DU37" s="643"/>
      <c r="DV37" s="644"/>
      <c r="DW37" s="615">
        <v>7.3</v>
      </c>
      <c r="DX37" s="641"/>
      <c r="DY37" s="641"/>
      <c r="DZ37" s="641"/>
      <c r="EA37" s="641"/>
      <c r="EB37" s="641"/>
      <c r="EC37" s="642"/>
    </row>
    <row r="38" spans="2:133" ht="11.25" customHeight="1" x14ac:dyDescent="0.15">
      <c r="B38" s="607" t="s">
        <v>340</v>
      </c>
      <c r="C38" s="608"/>
      <c r="D38" s="608"/>
      <c r="E38" s="608"/>
      <c r="F38" s="608"/>
      <c r="G38" s="608"/>
      <c r="H38" s="608"/>
      <c r="I38" s="608"/>
      <c r="J38" s="608"/>
      <c r="K38" s="608"/>
      <c r="L38" s="608"/>
      <c r="M38" s="608"/>
      <c r="N38" s="608"/>
      <c r="O38" s="608"/>
      <c r="P38" s="608"/>
      <c r="Q38" s="609"/>
      <c r="R38" s="610">
        <v>784400</v>
      </c>
      <c r="S38" s="611"/>
      <c r="T38" s="611"/>
      <c r="U38" s="611"/>
      <c r="V38" s="611"/>
      <c r="W38" s="611"/>
      <c r="X38" s="611"/>
      <c r="Y38" s="612"/>
      <c r="Z38" s="613">
        <v>3.5</v>
      </c>
      <c r="AA38" s="613"/>
      <c r="AB38" s="613"/>
      <c r="AC38" s="613"/>
      <c r="AD38" s="614" t="s">
        <v>242</v>
      </c>
      <c r="AE38" s="614"/>
      <c r="AF38" s="614"/>
      <c r="AG38" s="614"/>
      <c r="AH38" s="614"/>
      <c r="AI38" s="614"/>
      <c r="AJ38" s="614"/>
      <c r="AK38" s="614"/>
      <c r="AL38" s="615" t="s">
        <v>242</v>
      </c>
      <c r="AM38" s="616"/>
      <c r="AN38" s="616"/>
      <c r="AO38" s="617"/>
      <c r="AQ38" s="673" t="s">
        <v>341</v>
      </c>
      <c r="AR38" s="674"/>
      <c r="AS38" s="674"/>
      <c r="AT38" s="674"/>
      <c r="AU38" s="674"/>
      <c r="AV38" s="674"/>
      <c r="AW38" s="674"/>
      <c r="AX38" s="674"/>
      <c r="AY38" s="675"/>
      <c r="AZ38" s="610">
        <v>291800</v>
      </c>
      <c r="BA38" s="611"/>
      <c r="BB38" s="611"/>
      <c r="BC38" s="611"/>
      <c r="BD38" s="643"/>
      <c r="BE38" s="643"/>
      <c r="BF38" s="665"/>
      <c r="BG38" s="607" t="s">
        <v>342</v>
      </c>
      <c r="BH38" s="608"/>
      <c r="BI38" s="608"/>
      <c r="BJ38" s="608"/>
      <c r="BK38" s="608"/>
      <c r="BL38" s="608"/>
      <c r="BM38" s="608"/>
      <c r="BN38" s="608"/>
      <c r="BO38" s="608"/>
      <c r="BP38" s="608"/>
      <c r="BQ38" s="608"/>
      <c r="BR38" s="608"/>
      <c r="BS38" s="608"/>
      <c r="BT38" s="608"/>
      <c r="BU38" s="609"/>
      <c r="BV38" s="610">
        <v>4906</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1016912</v>
      </c>
      <c r="CS38" s="611"/>
      <c r="CT38" s="611"/>
      <c r="CU38" s="611"/>
      <c r="CV38" s="611"/>
      <c r="CW38" s="611"/>
      <c r="CX38" s="611"/>
      <c r="CY38" s="612"/>
      <c r="CZ38" s="615">
        <v>4.7</v>
      </c>
      <c r="DA38" s="641"/>
      <c r="DB38" s="641"/>
      <c r="DC38" s="645"/>
      <c r="DD38" s="619">
        <v>759001</v>
      </c>
      <c r="DE38" s="611"/>
      <c r="DF38" s="611"/>
      <c r="DG38" s="611"/>
      <c r="DH38" s="611"/>
      <c r="DI38" s="611"/>
      <c r="DJ38" s="611"/>
      <c r="DK38" s="612"/>
      <c r="DL38" s="619">
        <v>715036</v>
      </c>
      <c r="DM38" s="611"/>
      <c r="DN38" s="611"/>
      <c r="DO38" s="611"/>
      <c r="DP38" s="611"/>
      <c r="DQ38" s="611"/>
      <c r="DR38" s="611"/>
      <c r="DS38" s="611"/>
      <c r="DT38" s="611"/>
      <c r="DU38" s="611"/>
      <c r="DV38" s="612"/>
      <c r="DW38" s="615">
        <v>6.9</v>
      </c>
      <c r="DX38" s="641"/>
      <c r="DY38" s="641"/>
      <c r="DZ38" s="641"/>
      <c r="EA38" s="641"/>
      <c r="EB38" s="641"/>
      <c r="EC38" s="642"/>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242</v>
      </c>
      <c r="S39" s="611"/>
      <c r="T39" s="611"/>
      <c r="U39" s="611"/>
      <c r="V39" s="611"/>
      <c r="W39" s="611"/>
      <c r="X39" s="611"/>
      <c r="Y39" s="612"/>
      <c r="Z39" s="613" t="s">
        <v>242</v>
      </c>
      <c r="AA39" s="613"/>
      <c r="AB39" s="613"/>
      <c r="AC39" s="613"/>
      <c r="AD39" s="614" t="s">
        <v>141</v>
      </c>
      <c r="AE39" s="614"/>
      <c r="AF39" s="614"/>
      <c r="AG39" s="614"/>
      <c r="AH39" s="614"/>
      <c r="AI39" s="614"/>
      <c r="AJ39" s="614"/>
      <c r="AK39" s="614"/>
      <c r="AL39" s="615" t="s">
        <v>242</v>
      </c>
      <c r="AM39" s="616"/>
      <c r="AN39" s="616"/>
      <c r="AO39" s="617"/>
      <c r="AQ39" s="673" t="s">
        <v>345</v>
      </c>
      <c r="AR39" s="674"/>
      <c r="AS39" s="674"/>
      <c r="AT39" s="674"/>
      <c r="AU39" s="674"/>
      <c r="AV39" s="674"/>
      <c r="AW39" s="674"/>
      <c r="AX39" s="674"/>
      <c r="AY39" s="675"/>
      <c r="AZ39" s="610">
        <v>18657</v>
      </c>
      <c r="BA39" s="611"/>
      <c r="BB39" s="611"/>
      <c r="BC39" s="611"/>
      <c r="BD39" s="643"/>
      <c r="BE39" s="643"/>
      <c r="BF39" s="665"/>
      <c r="BG39" s="607" t="s">
        <v>346</v>
      </c>
      <c r="BH39" s="608"/>
      <c r="BI39" s="608"/>
      <c r="BJ39" s="608"/>
      <c r="BK39" s="608"/>
      <c r="BL39" s="608"/>
      <c r="BM39" s="608"/>
      <c r="BN39" s="608"/>
      <c r="BO39" s="608"/>
      <c r="BP39" s="608"/>
      <c r="BQ39" s="608"/>
      <c r="BR39" s="608"/>
      <c r="BS39" s="608"/>
      <c r="BT39" s="608"/>
      <c r="BU39" s="609"/>
      <c r="BV39" s="610">
        <v>8086</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2699921</v>
      </c>
      <c r="CS39" s="643"/>
      <c r="CT39" s="643"/>
      <c r="CU39" s="643"/>
      <c r="CV39" s="643"/>
      <c r="CW39" s="643"/>
      <c r="CX39" s="643"/>
      <c r="CY39" s="644"/>
      <c r="CZ39" s="615">
        <v>12.6</v>
      </c>
      <c r="DA39" s="641"/>
      <c r="DB39" s="641"/>
      <c r="DC39" s="645"/>
      <c r="DD39" s="619">
        <v>657384</v>
      </c>
      <c r="DE39" s="643"/>
      <c r="DF39" s="643"/>
      <c r="DG39" s="643"/>
      <c r="DH39" s="643"/>
      <c r="DI39" s="643"/>
      <c r="DJ39" s="643"/>
      <c r="DK39" s="644"/>
      <c r="DL39" s="619" t="s">
        <v>247</v>
      </c>
      <c r="DM39" s="643"/>
      <c r="DN39" s="643"/>
      <c r="DO39" s="643"/>
      <c r="DP39" s="643"/>
      <c r="DQ39" s="643"/>
      <c r="DR39" s="643"/>
      <c r="DS39" s="643"/>
      <c r="DT39" s="643"/>
      <c r="DU39" s="643"/>
      <c r="DV39" s="644"/>
      <c r="DW39" s="615" t="s">
        <v>242</v>
      </c>
      <c r="DX39" s="641"/>
      <c r="DY39" s="641"/>
      <c r="DZ39" s="641"/>
      <c r="EA39" s="641"/>
      <c r="EB39" s="641"/>
      <c r="EC39" s="642"/>
    </row>
    <row r="40" spans="2:133" ht="11.25" customHeight="1" x14ac:dyDescent="0.15">
      <c r="B40" s="607" t="s">
        <v>348</v>
      </c>
      <c r="C40" s="608"/>
      <c r="D40" s="608"/>
      <c r="E40" s="608"/>
      <c r="F40" s="608"/>
      <c r="G40" s="608"/>
      <c r="H40" s="608"/>
      <c r="I40" s="608"/>
      <c r="J40" s="608"/>
      <c r="K40" s="608"/>
      <c r="L40" s="608"/>
      <c r="M40" s="608"/>
      <c r="N40" s="608"/>
      <c r="O40" s="608"/>
      <c r="P40" s="608"/>
      <c r="Q40" s="609"/>
      <c r="R40" s="610">
        <v>145100</v>
      </c>
      <c r="S40" s="611"/>
      <c r="T40" s="611"/>
      <c r="U40" s="611"/>
      <c r="V40" s="611"/>
      <c r="W40" s="611"/>
      <c r="X40" s="611"/>
      <c r="Y40" s="612"/>
      <c r="Z40" s="613">
        <v>0.6</v>
      </c>
      <c r="AA40" s="613"/>
      <c r="AB40" s="613"/>
      <c r="AC40" s="613"/>
      <c r="AD40" s="614" t="s">
        <v>141</v>
      </c>
      <c r="AE40" s="614"/>
      <c r="AF40" s="614"/>
      <c r="AG40" s="614"/>
      <c r="AH40" s="614"/>
      <c r="AI40" s="614"/>
      <c r="AJ40" s="614"/>
      <c r="AK40" s="614"/>
      <c r="AL40" s="615" t="s">
        <v>259</v>
      </c>
      <c r="AM40" s="616"/>
      <c r="AN40" s="616"/>
      <c r="AO40" s="617"/>
      <c r="AQ40" s="673" t="s">
        <v>349</v>
      </c>
      <c r="AR40" s="674"/>
      <c r="AS40" s="674"/>
      <c r="AT40" s="674"/>
      <c r="AU40" s="674"/>
      <c r="AV40" s="674"/>
      <c r="AW40" s="674"/>
      <c r="AX40" s="674"/>
      <c r="AY40" s="675"/>
      <c r="AZ40" s="610">
        <v>8160</v>
      </c>
      <c r="BA40" s="611"/>
      <c r="BB40" s="611"/>
      <c r="BC40" s="611"/>
      <c r="BD40" s="643"/>
      <c r="BE40" s="643"/>
      <c r="BF40" s="665"/>
      <c r="BG40" s="658" t="s">
        <v>350</v>
      </c>
      <c r="BH40" s="659"/>
      <c r="BI40" s="659"/>
      <c r="BJ40" s="659"/>
      <c r="BK40" s="659"/>
      <c r="BL40" s="214"/>
      <c r="BM40" s="608" t="s">
        <v>351</v>
      </c>
      <c r="BN40" s="608"/>
      <c r="BO40" s="608"/>
      <c r="BP40" s="608"/>
      <c r="BQ40" s="608"/>
      <c r="BR40" s="608"/>
      <c r="BS40" s="608"/>
      <c r="BT40" s="608"/>
      <c r="BU40" s="609"/>
      <c r="BV40" s="610">
        <v>121</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140000</v>
      </c>
      <c r="CS40" s="611"/>
      <c r="CT40" s="611"/>
      <c r="CU40" s="611"/>
      <c r="CV40" s="611"/>
      <c r="CW40" s="611"/>
      <c r="CX40" s="611"/>
      <c r="CY40" s="612"/>
      <c r="CZ40" s="615">
        <v>0.7</v>
      </c>
      <c r="DA40" s="641"/>
      <c r="DB40" s="641"/>
      <c r="DC40" s="645"/>
      <c r="DD40" s="619" t="s">
        <v>242</v>
      </c>
      <c r="DE40" s="611"/>
      <c r="DF40" s="611"/>
      <c r="DG40" s="611"/>
      <c r="DH40" s="611"/>
      <c r="DI40" s="611"/>
      <c r="DJ40" s="611"/>
      <c r="DK40" s="612"/>
      <c r="DL40" s="619" t="s">
        <v>141</v>
      </c>
      <c r="DM40" s="611"/>
      <c r="DN40" s="611"/>
      <c r="DO40" s="611"/>
      <c r="DP40" s="611"/>
      <c r="DQ40" s="611"/>
      <c r="DR40" s="611"/>
      <c r="DS40" s="611"/>
      <c r="DT40" s="611"/>
      <c r="DU40" s="611"/>
      <c r="DV40" s="612"/>
      <c r="DW40" s="615" t="s">
        <v>242</v>
      </c>
      <c r="DX40" s="641"/>
      <c r="DY40" s="641"/>
      <c r="DZ40" s="641"/>
      <c r="EA40" s="641"/>
      <c r="EB40" s="641"/>
      <c r="EC40" s="642"/>
    </row>
    <row r="41" spans="2:133" ht="11.25" customHeight="1" x14ac:dyDescent="0.15">
      <c r="B41" s="631" t="s">
        <v>353</v>
      </c>
      <c r="C41" s="632"/>
      <c r="D41" s="632"/>
      <c r="E41" s="632"/>
      <c r="F41" s="632"/>
      <c r="G41" s="632"/>
      <c r="H41" s="632"/>
      <c r="I41" s="632"/>
      <c r="J41" s="632"/>
      <c r="K41" s="632"/>
      <c r="L41" s="632"/>
      <c r="M41" s="632"/>
      <c r="N41" s="632"/>
      <c r="O41" s="632"/>
      <c r="P41" s="632"/>
      <c r="Q41" s="633"/>
      <c r="R41" s="682">
        <v>22449629</v>
      </c>
      <c r="S41" s="683"/>
      <c r="T41" s="683"/>
      <c r="U41" s="683"/>
      <c r="V41" s="683"/>
      <c r="W41" s="683"/>
      <c r="X41" s="683"/>
      <c r="Y41" s="687"/>
      <c r="Z41" s="688">
        <v>100</v>
      </c>
      <c r="AA41" s="688"/>
      <c r="AB41" s="688"/>
      <c r="AC41" s="688"/>
      <c r="AD41" s="689">
        <v>10278426</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310691</v>
      </c>
      <c r="BA41" s="611"/>
      <c r="BB41" s="611"/>
      <c r="BC41" s="611"/>
      <c r="BD41" s="643"/>
      <c r="BE41" s="643"/>
      <c r="BF41" s="665"/>
      <c r="BG41" s="658"/>
      <c r="BH41" s="659"/>
      <c r="BI41" s="659"/>
      <c r="BJ41" s="659"/>
      <c r="BK41" s="659"/>
      <c r="BL41" s="214"/>
      <c r="BM41" s="608" t="s">
        <v>355</v>
      </c>
      <c r="BN41" s="608"/>
      <c r="BO41" s="608"/>
      <c r="BP41" s="608"/>
      <c r="BQ41" s="608"/>
      <c r="BR41" s="608"/>
      <c r="BS41" s="608"/>
      <c r="BT41" s="608"/>
      <c r="BU41" s="609"/>
      <c r="BV41" s="610" t="s">
        <v>242</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247</v>
      </c>
      <c r="CS41" s="643"/>
      <c r="CT41" s="643"/>
      <c r="CU41" s="643"/>
      <c r="CV41" s="643"/>
      <c r="CW41" s="643"/>
      <c r="CX41" s="643"/>
      <c r="CY41" s="644"/>
      <c r="CZ41" s="615" t="s">
        <v>247</v>
      </c>
      <c r="DA41" s="641"/>
      <c r="DB41" s="641"/>
      <c r="DC41" s="645"/>
      <c r="DD41" s="619" t="s">
        <v>259</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357</v>
      </c>
      <c r="AR42" s="680"/>
      <c r="AS42" s="680"/>
      <c r="AT42" s="680"/>
      <c r="AU42" s="680"/>
      <c r="AV42" s="680"/>
      <c r="AW42" s="680"/>
      <c r="AX42" s="680"/>
      <c r="AY42" s="681"/>
      <c r="AZ42" s="682">
        <v>706221</v>
      </c>
      <c r="BA42" s="683"/>
      <c r="BB42" s="683"/>
      <c r="BC42" s="683"/>
      <c r="BD42" s="669"/>
      <c r="BE42" s="669"/>
      <c r="BF42" s="671"/>
      <c r="BG42" s="660"/>
      <c r="BH42" s="661"/>
      <c r="BI42" s="661"/>
      <c r="BJ42" s="661"/>
      <c r="BK42" s="661"/>
      <c r="BL42" s="215"/>
      <c r="BM42" s="632" t="s">
        <v>358</v>
      </c>
      <c r="BN42" s="632"/>
      <c r="BO42" s="632"/>
      <c r="BP42" s="632"/>
      <c r="BQ42" s="632"/>
      <c r="BR42" s="632"/>
      <c r="BS42" s="632"/>
      <c r="BT42" s="632"/>
      <c r="BU42" s="633"/>
      <c r="BV42" s="682">
        <v>345</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1174509</v>
      </c>
      <c r="CS42" s="643"/>
      <c r="CT42" s="643"/>
      <c r="CU42" s="643"/>
      <c r="CV42" s="643"/>
      <c r="CW42" s="643"/>
      <c r="CX42" s="643"/>
      <c r="CY42" s="644"/>
      <c r="CZ42" s="615">
        <v>5.5</v>
      </c>
      <c r="DA42" s="641"/>
      <c r="DB42" s="641"/>
      <c r="DC42" s="645"/>
      <c r="DD42" s="619">
        <v>186970</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360</v>
      </c>
      <c r="CD43" s="607" t="s">
        <v>361</v>
      </c>
      <c r="CE43" s="608"/>
      <c r="CF43" s="608"/>
      <c r="CG43" s="608"/>
      <c r="CH43" s="608"/>
      <c r="CI43" s="608"/>
      <c r="CJ43" s="608"/>
      <c r="CK43" s="608"/>
      <c r="CL43" s="608"/>
      <c r="CM43" s="608"/>
      <c r="CN43" s="608"/>
      <c r="CO43" s="608"/>
      <c r="CP43" s="608"/>
      <c r="CQ43" s="609"/>
      <c r="CR43" s="610">
        <v>14334</v>
      </c>
      <c r="CS43" s="643"/>
      <c r="CT43" s="643"/>
      <c r="CU43" s="643"/>
      <c r="CV43" s="643"/>
      <c r="CW43" s="643"/>
      <c r="CX43" s="643"/>
      <c r="CY43" s="644"/>
      <c r="CZ43" s="615">
        <v>0.1</v>
      </c>
      <c r="DA43" s="641"/>
      <c r="DB43" s="641"/>
      <c r="DC43" s="645"/>
      <c r="DD43" s="619">
        <v>13814</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1174509</v>
      </c>
      <c r="CS44" s="611"/>
      <c r="CT44" s="611"/>
      <c r="CU44" s="611"/>
      <c r="CV44" s="611"/>
      <c r="CW44" s="611"/>
      <c r="CX44" s="611"/>
      <c r="CY44" s="612"/>
      <c r="CZ44" s="615">
        <v>5.5</v>
      </c>
      <c r="DA44" s="616"/>
      <c r="DB44" s="616"/>
      <c r="DC44" s="622"/>
      <c r="DD44" s="619">
        <v>186970</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465939</v>
      </c>
      <c r="CS45" s="643"/>
      <c r="CT45" s="643"/>
      <c r="CU45" s="643"/>
      <c r="CV45" s="643"/>
      <c r="CW45" s="643"/>
      <c r="CX45" s="643"/>
      <c r="CY45" s="644"/>
      <c r="CZ45" s="615">
        <v>2.2000000000000002</v>
      </c>
      <c r="DA45" s="641"/>
      <c r="DB45" s="641"/>
      <c r="DC45" s="645"/>
      <c r="DD45" s="619">
        <v>27555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366</v>
      </c>
      <c r="CG46" s="608"/>
      <c r="CH46" s="608"/>
      <c r="CI46" s="608"/>
      <c r="CJ46" s="608"/>
      <c r="CK46" s="608"/>
      <c r="CL46" s="608"/>
      <c r="CM46" s="608"/>
      <c r="CN46" s="608"/>
      <c r="CO46" s="608"/>
      <c r="CP46" s="608"/>
      <c r="CQ46" s="609"/>
      <c r="CR46" s="610">
        <v>606695</v>
      </c>
      <c r="CS46" s="611"/>
      <c r="CT46" s="611"/>
      <c r="CU46" s="611"/>
      <c r="CV46" s="611"/>
      <c r="CW46" s="611"/>
      <c r="CX46" s="611"/>
      <c r="CY46" s="612"/>
      <c r="CZ46" s="615">
        <v>2.8</v>
      </c>
      <c r="DA46" s="616"/>
      <c r="DB46" s="616"/>
      <c r="DC46" s="622"/>
      <c r="DD46" s="619">
        <v>159215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367</v>
      </c>
      <c r="CG47" s="608"/>
      <c r="CH47" s="608"/>
      <c r="CI47" s="608"/>
      <c r="CJ47" s="608"/>
      <c r="CK47" s="608"/>
      <c r="CL47" s="608"/>
      <c r="CM47" s="608"/>
      <c r="CN47" s="608"/>
      <c r="CO47" s="608"/>
      <c r="CP47" s="608"/>
      <c r="CQ47" s="609"/>
      <c r="CR47" s="610" t="s">
        <v>242</v>
      </c>
      <c r="CS47" s="643"/>
      <c r="CT47" s="643"/>
      <c r="CU47" s="643"/>
      <c r="CV47" s="643"/>
      <c r="CW47" s="643"/>
      <c r="CX47" s="643"/>
      <c r="CY47" s="644"/>
      <c r="CZ47" s="615" t="s">
        <v>242</v>
      </c>
      <c r="DA47" s="641"/>
      <c r="DB47" s="641"/>
      <c r="DC47" s="645"/>
      <c r="DD47" s="619" t="s">
        <v>247</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368</v>
      </c>
      <c r="CG48" s="608"/>
      <c r="CH48" s="608"/>
      <c r="CI48" s="608"/>
      <c r="CJ48" s="608"/>
      <c r="CK48" s="608"/>
      <c r="CL48" s="608"/>
      <c r="CM48" s="608"/>
      <c r="CN48" s="608"/>
      <c r="CO48" s="608"/>
      <c r="CP48" s="608"/>
      <c r="CQ48" s="609"/>
      <c r="CR48" s="610" t="s">
        <v>242</v>
      </c>
      <c r="CS48" s="611"/>
      <c r="CT48" s="611"/>
      <c r="CU48" s="611"/>
      <c r="CV48" s="611"/>
      <c r="CW48" s="611"/>
      <c r="CX48" s="611"/>
      <c r="CY48" s="612"/>
      <c r="CZ48" s="615" t="s">
        <v>242</v>
      </c>
      <c r="DA48" s="616"/>
      <c r="DB48" s="616"/>
      <c r="DC48" s="622"/>
      <c r="DD48" s="619" t="s">
        <v>242</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369</v>
      </c>
      <c r="CE49" s="632"/>
      <c r="CF49" s="632"/>
      <c r="CG49" s="632"/>
      <c r="CH49" s="632"/>
      <c r="CI49" s="632"/>
      <c r="CJ49" s="632"/>
      <c r="CK49" s="632"/>
      <c r="CL49" s="632"/>
      <c r="CM49" s="632"/>
      <c r="CN49" s="632"/>
      <c r="CO49" s="632"/>
      <c r="CP49" s="632"/>
      <c r="CQ49" s="633"/>
      <c r="CR49" s="682">
        <v>21461188</v>
      </c>
      <c r="CS49" s="669"/>
      <c r="CT49" s="669"/>
      <c r="CU49" s="669"/>
      <c r="CV49" s="669"/>
      <c r="CW49" s="669"/>
      <c r="CX49" s="669"/>
      <c r="CY49" s="698"/>
      <c r="CZ49" s="690">
        <v>100</v>
      </c>
      <c r="DA49" s="699"/>
      <c r="DB49" s="699"/>
      <c r="DC49" s="700"/>
      <c r="DD49" s="701">
        <v>12076618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TgrBRh1GGqQPryId7O+BOGI0Wd/nJKxBF4NzRNF/CEtNaa8WN/sgvCmgcoTqN0Pt50n2Hr5e7xKzujte0Op85g==" saltValue="lt8v3/VX2fmNN15FaN8E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392</v>
      </c>
      <c r="C7" s="737"/>
      <c r="D7" s="737"/>
      <c r="E7" s="737"/>
      <c r="F7" s="737"/>
      <c r="G7" s="737"/>
      <c r="H7" s="737"/>
      <c r="I7" s="737"/>
      <c r="J7" s="737"/>
      <c r="K7" s="737"/>
      <c r="L7" s="737"/>
      <c r="M7" s="737"/>
      <c r="N7" s="737"/>
      <c r="O7" s="737"/>
      <c r="P7" s="738"/>
      <c r="Q7" s="739">
        <v>22953</v>
      </c>
      <c r="R7" s="740"/>
      <c r="S7" s="740"/>
      <c r="T7" s="740"/>
      <c r="U7" s="740"/>
      <c r="V7" s="740">
        <v>21964</v>
      </c>
      <c r="W7" s="740"/>
      <c r="X7" s="740"/>
      <c r="Y7" s="740"/>
      <c r="Z7" s="740"/>
      <c r="AA7" s="740">
        <v>988</v>
      </c>
      <c r="AB7" s="740"/>
      <c r="AC7" s="740"/>
      <c r="AD7" s="740"/>
      <c r="AE7" s="741"/>
      <c r="AF7" s="742">
        <v>918</v>
      </c>
      <c r="AG7" s="743"/>
      <c r="AH7" s="743"/>
      <c r="AI7" s="743"/>
      <c r="AJ7" s="744"/>
      <c r="AK7" s="745" t="s">
        <v>586</v>
      </c>
      <c r="AL7" s="746"/>
      <c r="AM7" s="746"/>
      <c r="AN7" s="746"/>
      <c r="AO7" s="746"/>
      <c r="AP7" s="746">
        <v>18683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394</v>
      </c>
      <c r="B23" s="776" t="s">
        <v>395</v>
      </c>
      <c r="C23" s="777"/>
      <c r="D23" s="777"/>
      <c r="E23" s="777"/>
      <c r="F23" s="777"/>
      <c r="G23" s="777"/>
      <c r="H23" s="777"/>
      <c r="I23" s="777"/>
      <c r="J23" s="777"/>
      <c r="K23" s="777"/>
      <c r="L23" s="777"/>
      <c r="M23" s="777"/>
      <c r="N23" s="777"/>
      <c r="O23" s="777"/>
      <c r="P23" s="778"/>
      <c r="Q23" s="779">
        <v>22953</v>
      </c>
      <c r="R23" s="780"/>
      <c r="S23" s="780"/>
      <c r="T23" s="780"/>
      <c r="U23" s="780"/>
      <c r="V23" s="780">
        <v>21964</v>
      </c>
      <c r="W23" s="780"/>
      <c r="X23" s="780"/>
      <c r="Y23" s="780"/>
      <c r="Z23" s="780"/>
      <c r="AA23" s="780">
        <v>988</v>
      </c>
      <c r="AB23" s="780"/>
      <c r="AC23" s="780"/>
      <c r="AD23" s="780"/>
      <c r="AE23" s="781"/>
      <c r="AF23" s="782">
        <v>918</v>
      </c>
      <c r="AG23" s="780"/>
      <c r="AH23" s="780"/>
      <c r="AI23" s="780"/>
      <c r="AJ23" s="783"/>
      <c r="AK23" s="784"/>
      <c r="AL23" s="785"/>
      <c r="AM23" s="785"/>
      <c r="AN23" s="785"/>
      <c r="AO23" s="785"/>
      <c r="AP23" s="780">
        <v>18683</v>
      </c>
      <c r="AQ23" s="780"/>
      <c r="AR23" s="780"/>
      <c r="AS23" s="780"/>
      <c r="AT23" s="780"/>
      <c r="AU23" s="796"/>
      <c r="AV23" s="796"/>
      <c r="AW23" s="796"/>
      <c r="AX23" s="796"/>
      <c r="AY23" s="797"/>
      <c r="AZ23" s="798" t="s">
        <v>242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375</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406</v>
      </c>
      <c r="C28" s="737"/>
      <c r="D28" s="737"/>
      <c r="E28" s="737"/>
      <c r="F28" s="737"/>
      <c r="G28" s="737"/>
      <c r="H28" s="737"/>
      <c r="I28" s="737"/>
      <c r="J28" s="737"/>
      <c r="K28" s="737"/>
      <c r="L28" s="737"/>
      <c r="M28" s="737"/>
      <c r="N28" s="737"/>
      <c r="O28" s="737"/>
      <c r="P28" s="738"/>
      <c r="Q28" s="809">
        <v>4188</v>
      </c>
      <c r="R28" s="810"/>
      <c r="S28" s="810"/>
      <c r="T28" s="810"/>
      <c r="U28" s="810"/>
      <c r="V28" s="810">
        <v>4162</v>
      </c>
      <c r="W28" s="810"/>
      <c r="X28" s="810"/>
      <c r="Y28" s="810"/>
      <c r="Z28" s="810"/>
      <c r="AA28" s="810">
        <v>26</v>
      </c>
      <c r="AB28" s="810"/>
      <c r="AC28" s="810"/>
      <c r="AD28" s="810"/>
      <c r="AE28" s="811"/>
      <c r="AF28" s="812">
        <v>26</v>
      </c>
      <c r="AG28" s="810"/>
      <c r="AH28" s="810"/>
      <c r="AI28" s="810"/>
      <c r="AJ28" s="813"/>
      <c r="AK28" s="814">
        <v>311</v>
      </c>
      <c r="AL28" s="815"/>
      <c r="AM28" s="815"/>
      <c r="AN28" s="815"/>
      <c r="AO28" s="815"/>
      <c r="AP28" s="815" t="s">
        <v>586</v>
      </c>
      <c r="AQ28" s="815"/>
      <c r="AR28" s="815"/>
      <c r="AS28" s="815"/>
      <c r="AT28" s="815"/>
      <c r="AU28" s="815" t="s">
        <v>586</v>
      </c>
      <c r="AV28" s="815"/>
      <c r="AW28" s="815"/>
      <c r="AX28" s="815"/>
      <c r="AY28" s="815"/>
      <c r="AZ28" s="816" t="s">
        <v>586</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407</v>
      </c>
      <c r="C29" s="768"/>
      <c r="D29" s="768"/>
      <c r="E29" s="768"/>
      <c r="F29" s="768"/>
      <c r="G29" s="768"/>
      <c r="H29" s="768"/>
      <c r="I29" s="768"/>
      <c r="J29" s="768"/>
      <c r="K29" s="768"/>
      <c r="L29" s="768"/>
      <c r="M29" s="768"/>
      <c r="N29" s="768"/>
      <c r="O29" s="768"/>
      <c r="P29" s="769"/>
      <c r="Q29" s="770">
        <v>68</v>
      </c>
      <c r="R29" s="771"/>
      <c r="S29" s="771"/>
      <c r="T29" s="771"/>
      <c r="U29" s="771"/>
      <c r="V29" s="771">
        <v>57</v>
      </c>
      <c r="W29" s="771"/>
      <c r="X29" s="771"/>
      <c r="Y29" s="771"/>
      <c r="Z29" s="771"/>
      <c r="AA29" s="771">
        <v>11</v>
      </c>
      <c r="AB29" s="771"/>
      <c r="AC29" s="771"/>
      <c r="AD29" s="771"/>
      <c r="AE29" s="772"/>
      <c r="AF29" s="773">
        <v>11</v>
      </c>
      <c r="AG29" s="774"/>
      <c r="AH29" s="774"/>
      <c r="AI29" s="774"/>
      <c r="AJ29" s="775"/>
      <c r="AK29" s="821" t="s">
        <v>586</v>
      </c>
      <c r="AL29" s="817"/>
      <c r="AM29" s="817"/>
      <c r="AN29" s="817"/>
      <c r="AO29" s="817"/>
      <c r="AP29" s="817" t="s">
        <v>586</v>
      </c>
      <c r="AQ29" s="817"/>
      <c r="AR29" s="817"/>
      <c r="AS29" s="817"/>
      <c r="AT29" s="817"/>
      <c r="AU29" s="817" t="s">
        <v>586</v>
      </c>
      <c r="AV29" s="817"/>
      <c r="AW29" s="817"/>
      <c r="AX29" s="817"/>
      <c r="AY29" s="817"/>
      <c r="AZ29" s="818" t="s">
        <v>586</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408</v>
      </c>
      <c r="C30" s="768"/>
      <c r="D30" s="768"/>
      <c r="E30" s="768"/>
      <c r="F30" s="768"/>
      <c r="G30" s="768"/>
      <c r="H30" s="768"/>
      <c r="I30" s="768"/>
      <c r="J30" s="768"/>
      <c r="K30" s="768"/>
      <c r="L30" s="768"/>
      <c r="M30" s="768"/>
      <c r="N30" s="768"/>
      <c r="O30" s="768"/>
      <c r="P30" s="769"/>
      <c r="Q30" s="770">
        <v>504</v>
      </c>
      <c r="R30" s="771"/>
      <c r="S30" s="771"/>
      <c r="T30" s="771"/>
      <c r="U30" s="771"/>
      <c r="V30" s="771">
        <v>502</v>
      </c>
      <c r="W30" s="771"/>
      <c r="X30" s="771"/>
      <c r="Y30" s="771"/>
      <c r="Z30" s="771"/>
      <c r="AA30" s="771">
        <v>2</v>
      </c>
      <c r="AB30" s="771"/>
      <c r="AC30" s="771"/>
      <c r="AD30" s="771"/>
      <c r="AE30" s="772"/>
      <c r="AF30" s="773">
        <v>2</v>
      </c>
      <c r="AG30" s="774"/>
      <c r="AH30" s="774"/>
      <c r="AI30" s="774"/>
      <c r="AJ30" s="775"/>
      <c r="AK30" s="821">
        <v>94</v>
      </c>
      <c r="AL30" s="817"/>
      <c r="AM30" s="817"/>
      <c r="AN30" s="817"/>
      <c r="AO30" s="817"/>
      <c r="AP30" s="817" t="s">
        <v>586</v>
      </c>
      <c r="AQ30" s="817"/>
      <c r="AR30" s="817"/>
      <c r="AS30" s="817"/>
      <c r="AT30" s="817"/>
      <c r="AU30" s="817" t="s">
        <v>586</v>
      </c>
      <c r="AV30" s="817"/>
      <c r="AW30" s="817"/>
      <c r="AX30" s="817"/>
      <c r="AY30" s="817"/>
      <c r="AZ30" s="818" t="s">
        <v>586</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409</v>
      </c>
      <c r="C31" s="768"/>
      <c r="D31" s="768"/>
      <c r="E31" s="768"/>
      <c r="F31" s="768"/>
      <c r="G31" s="768"/>
      <c r="H31" s="768"/>
      <c r="I31" s="768"/>
      <c r="J31" s="768"/>
      <c r="K31" s="768"/>
      <c r="L31" s="768"/>
      <c r="M31" s="768"/>
      <c r="N31" s="768"/>
      <c r="O31" s="768"/>
      <c r="P31" s="769"/>
      <c r="Q31" s="770">
        <v>3843</v>
      </c>
      <c r="R31" s="771"/>
      <c r="S31" s="771"/>
      <c r="T31" s="771"/>
      <c r="U31" s="771"/>
      <c r="V31" s="771">
        <v>3762</v>
      </c>
      <c r="W31" s="771"/>
      <c r="X31" s="771"/>
      <c r="Y31" s="771"/>
      <c r="Z31" s="771"/>
      <c r="AA31" s="771">
        <v>81</v>
      </c>
      <c r="AB31" s="771"/>
      <c r="AC31" s="771"/>
      <c r="AD31" s="771"/>
      <c r="AE31" s="772"/>
      <c r="AF31" s="773">
        <v>81</v>
      </c>
      <c r="AG31" s="774"/>
      <c r="AH31" s="774"/>
      <c r="AI31" s="774"/>
      <c r="AJ31" s="775"/>
      <c r="AK31" s="821">
        <v>594</v>
      </c>
      <c r="AL31" s="817"/>
      <c r="AM31" s="817"/>
      <c r="AN31" s="817"/>
      <c r="AO31" s="817"/>
      <c r="AP31" s="817" t="s">
        <v>586</v>
      </c>
      <c r="AQ31" s="817"/>
      <c r="AR31" s="817"/>
      <c r="AS31" s="817"/>
      <c r="AT31" s="817"/>
      <c r="AU31" s="817" t="s">
        <v>586</v>
      </c>
      <c r="AV31" s="817"/>
      <c r="AW31" s="817"/>
      <c r="AX31" s="817"/>
      <c r="AY31" s="817"/>
      <c r="AZ31" s="818" t="s">
        <v>586</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410</v>
      </c>
      <c r="C32" s="768"/>
      <c r="D32" s="768"/>
      <c r="E32" s="768"/>
      <c r="F32" s="768"/>
      <c r="G32" s="768"/>
      <c r="H32" s="768"/>
      <c r="I32" s="768"/>
      <c r="J32" s="768"/>
      <c r="K32" s="768"/>
      <c r="L32" s="768"/>
      <c r="M32" s="768"/>
      <c r="N32" s="768"/>
      <c r="O32" s="768"/>
      <c r="P32" s="769"/>
      <c r="Q32" s="770">
        <v>20</v>
      </c>
      <c r="R32" s="771"/>
      <c r="S32" s="771"/>
      <c r="T32" s="771"/>
      <c r="U32" s="771"/>
      <c r="V32" s="771">
        <v>9</v>
      </c>
      <c r="W32" s="771"/>
      <c r="X32" s="771"/>
      <c r="Y32" s="771"/>
      <c r="Z32" s="771"/>
      <c r="AA32" s="771">
        <v>11</v>
      </c>
      <c r="AB32" s="771"/>
      <c r="AC32" s="771"/>
      <c r="AD32" s="771"/>
      <c r="AE32" s="772"/>
      <c r="AF32" s="773">
        <v>11</v>
      </c>
      <c r="AG32" s="774"/>
      <c r="AH32" s="774"/>
      <c r="AI32" s="774"/>
      <c r="AJ32" s="775"/>
      <c r="AK32" s="821" t="s">
        <v>586</v>
      </c>
      <c r="AL32" s="817"/>
      <c r="AM32" s="817"/>
      <c r="AN32" s="817"/>
      <c r="AO32" s="817"/>
      <c r="AP32" s="817" t="s">
        <v>520</v>
      </c>
      <c r="AQ32" s="817"/>
      <c r="AR32" s="817"/>
      <c r="AS32" s="817"/>
      <c r="AT32" s="817"/>
      <c r="AU32" s="817" t="s">
        <v>520</v>
      </c>
      <c r="AV32" s="817"/>
      <c r="AW32" s="817"/>
      <c r="AX32" s="817"/>
      <c r="AY32" s="817"/>
      <c r="AZ32" s="818" t="s">
        <v>520</v>
      </c>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411</v>
      </c>
      <c r="C33" s="768"/>
      <c r="D33" s="768"/>
      <c r="E33" s="768"/>
      <c r="F33" s="768"/>
      <c r="G33" s="768"/>
      <c r="H33" s="768"/>
      <c r="I33" s="768"/>
      <c r="J33" s="768"/>
      <c r="K33" s="768"/>
      <c r="L33" s="768"/>
      <c r="M33" s="768"/>
      <c r="N33" s="768"/>
      <c r="O33" s="768"/>
      <c r="P33" s="769"/>
      <c r="Q33" s="770">
        <v>940</v>
      </c>
      <c r="R33" s="771"/>
      <c r="S33" s="771"/>
      <c r="T33" s="771"/>
      <c r="U33" s="771"/>
      <c r="V33" s="771">
        <v>902</v>
      </c>
      <c r="W33" s="771"/>
      <c r="X33" s="771"/>
      <c r="Y33" s="771"/>
      <c r="Z33" s="771"/>
      <c r="AA33" s="771">
        <v>38</v>
      </c>
      <c r="AB33" s="771"/>
      <c r="AC33" s="771"/>
      <c r="AD33" s="771"/>
      <c r="AE33" s="772"/>
      <c r="AF33" s="773">
        <v>702</v>
      </c>
      <c r="AG33" s="774"/>
      <c r="AH33" s="774"/>
      <c r="AI33" s="774"/>
      <c r="AJ33" s="775"/>
      <c r="AK33" s="821">
        <v>290</v>
      </c>
      <c r="AL33" s="817"/>
      <c r="AM33" s="817"/>
      <c r="AN33" s="817"/>
      <c r="AO33" s="817"/>
      <c r="AP33" s="817">
        <v>3635</v>
      </c>
      <c r="AQ33" s="817"/>
      <c r="AR33" s="817"/>
      <c r="AS33" s="817"/>
      <c r="AT33" s="817"/>
      <c r="AU33" s="817">
        <v>1814</v>
      </c>
      <c r="AV33" s="817"/>
      <c r="AW33" s="817"/>
      <c r="AX33" s="817"/>
      <c r="AY33" s="817"/>
      <c r="AZ33" s="818" t="s">
        <v>586</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413</v>
      </c>
      <c r="C34" s="768"/>
      <c r="D34" s="768"/>
      <c r="E34" s="768"/>
      <c r="F34" s="768"/>
      <c r="G34" s="768"/>
      <c r="H34" s="768"/>
      <c r="I34" s="768"/>
      <c r="J34" s="768"/>
      <c r="K34" s="768"/>
      <c r="L34" s="768"/>
      <c r="M34" s="768"/>
      <c r="N34" s="768"/>
      <c r="O34" s="768"/>
      <c r="P34" s="769"/>
      <c r="Q34" s="770">
        <v>723</v>
      </c>
      <c r="R34" s="771"/>
      <c r="S34" s="771"/>
      <c r="T34" s="771"/>
      <c r="U34" s="771"/>
      <c r="V34" s="771">
        <v>690</v>
      </c>
      <c r="W34" s="771"/>
      <c r="X34" s="771"/>
      <c r="Y34" s="771"/>
      <c r="Z34" s="771"/>
      <c r="AA34" s="771">
        <v>33</v>
      </c>
      <c r="AB34" s="771"/>
      <c r="AC34" s="771"/>
      <c r="AD34" s="771"/>
      <c r="AE34" s="772"/>
      <c r="AF34" s="773">
        <v>188</v>
      </c>
      <c r="AG34" s="774"/>
      <c r="AH34" s="774"/>
      <c r="AI34" s="774"/>
      <c r="AJ34" s="775"/>
      <c r="AK34" s="821">
        <v>8</v>
      </c>
      <c r="AL34" s="817"/>
      <c r="AM34" s="817"/>
      <c r="AN34" s="817"/>
      <c r="AO34" s="817"/>
      <c r="AP34" s="817" t="s">
        <v>586</v>
      </c>
      <c r="AQ34" s="817"/>
      <c r="AR34" s="817"/>
      <c r="AS34" s="817"/>
      <c r="AT34" s="817"/>
      <c r="AU34" s="817" t="s">
        <v>586</v>
      </c>
      <c r="AV34" s="817"/>
      <c r="AW34" s="817"/>
      <c r="AX34" s="817"/>
      <c r="AY34" s="817"/>
      <c r="AZ34" s="818" t="s">
        <v>586</v>
      </c>
      <c r="BA34" s="818"/>
      <c r="BB34" s="818"/>
      <c r="BC34" s="818"/>
      <c r="BD34" s="818"/>
      <c r="BE34" s="819" t="s">
        <v>414</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415</v>
      </c>
      <c r="C35" s="768"/>
      <c r="D35" s="768"/>
      <c r="E35" s="768"/>
      <c r="F35" s="768"/>
      <c r="G35" s="768"/>
      <c r="H35" s="768"/>
      <c r="I35" s="768"/>
      <c r="J35" s="768"/>
      <c r="K35" s="768"/>
      <c r="L35" s="768"/>
      <c r="M35" s="768"/>
      <c r="N35" s="768"/>
      <c r="O35" s="768"/>
      <c r="P35" s="769"/>
      <c r="Q35" s="770">
        <v>21</v>
      </c>
      <c r="R35" s="771"/>
      <c r="S35" s="771"/>
      <c r="T35" s="771"/>
      <c r="U35" s="771"/>
      <c r="V35" s="771">
        <v>21</v>
      </c>
      <c r="W35" s="771"/>
      <c r="X35" s="771"/>
      <c r="Y35" s="771"/>
      <c r="Z35" s="771"/>
      <c r="AA35" s="771">
        <v>0</v>
      </c>
      <c r="AB35" s="771"/>
      <c r="AC35" s="771"/>
      <c r="AD35" s="771"/>
      <c r="AE35" s="772"/>
      <c r="AF35" s="773">
        <v>67</v>
      </c>
      <c r="AG35" s="774"/>
      <c r="AH35" s="774"/>
      <c r="AI35" s="774"/>
      <c r="AJ35" s="775"/>
      <c r="AK35" s="821">
        <v>19</v>
      </c>
      <c r="AL35" s="817"/>
      <c r="AM35" s="817"/>
      <c r="AN35" s="817"/>
      <c r="AO35" s="817"/>
      <c r="AP35" s="817">
        <v>40</v>
      </c>
      <c r="AQ35" s="817"/>
      <c r="AR35" s="817"/>
      <c r="AS35" s="817"/>
      <c r="AT35" s="817"/>
      <c r="AU35" s="817">
        <v>40</v>
      </c>
      <c r="AV35" s="817"/>
      <c r="AW35" s="817"/>
      <c r="AX35" s="817"/>
      <c r="AY35" s="817"/>
      <c r="AZ35" s="818"/>
      <c r="BA35" s="818"/>
      <c r="BB35" s="818"/>
      <c r="BC35" s="818"/>
      <c r="BD35" s="818"/>
      <c r="BE35" s="819" t="s">
        <v>416</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t="s">
        <v>417</v>
      </c>
      <c r="C36" s="768"/>
      <c r="D36" s="768"/>
      <c r="E36" s="768"/>
      <c r="F36" s="768"/>
      <c r="G36" s="768"/>
      <c r="H36" s="768"/>
      <c r="I36" s="768"/>
      <c r="J36" s="768"/>
      <c r="K36" s="768"/>
      <c r="L36" s="768"/>
      <c r="M36" s="768"/>
      <c r="N36" s="768"/>
      <c r="O36" s="768"/>
      <c r="P36" s="769"/>
      <c r="Q36" s="770">
        <v>927</v>
      </c>
      <c r="R36" s="771"/>
      <c r="S36" s="771"/>
      <c r="T36" s="771"/>
      <c r="U36" s="771"/>
      <c r="V36" s="771">
        <v>890</v>
      </c>
      <c r="W36" s="771"/>
      <c r="X36" s="771"/>
      <c r="Y36" s="771"/>
      <c r="Z36" s="771"/>
      <c r="AA36" s="771">
        <v>37</v>
      </c>
      <c r="AB36" s="771"/>
      <c r="AC36" s="771"/>
      <c r="AD36" s="771"/>
      <c r="AE36" s="772"/>
      <c r="AF36" s="773">
        <v>83</v>
      </c>
      <c r="AG36" s="774"/>
      <c r="AH36" s="774"/>
      <c r="AI36" s="774"/>
      <c r="AJ36" s="775"/>
      <c r="AK36" s="821">
        <v>797</v>
      </c>
      <c r="AL36" s="817"/>
      <c r="AM36" s="817"/>
      <c r="AN36" s="817"/>
      <c r="AO36" s="817"/>
      <c r="AP36" s="817">
        <v>5837</v>
      </c>
      <c r="AQ36" s="817"/>
      <c r="AR36" s="817"/>
      <c r="AS36" s="817"/>
      <c r="AT36" s="817"/>
      <c r="AU36" s="817">
        <v>4751</v>
      </c>
      <c r="AV36" s="817"/>
      <c r="AW36" s="817"/>
      <c r="AX36" s="817"/>
      <c r="AY36" s="817"/>
      <c r="AZ36" s="818"/>
      <c r="BA36" s="818"/>
      <c r="BB36" s="818"/>
      <c r="BC36" s="818"/>
      <c r="BD36" s="818"/>
      <c r="BE36" s="819" t="s">
        <v>412</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394</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1172</v>
      </c>
      <c r="AG63" s="831"/>
      <c r="AH63" s="831"/>
      <c r="AI63" s="831"/>
      <c r="AJ63" s="832"/>
      <c r="AK63" s="833"/>
      <c r="AL63" s="828"/>
      <c r="AM63" s="828"/>
      <c r="AN63" s="828"/>
      <c r="AO63" s="828"/>
      <c r="AP63" s="831">
        <v>11714</v>
      </c>
      <c r="AQ63" s="831"/>
      <c r="AR63" s="831"/>
      <c r="AS63" s="831"/>
      <c r="AT63" s="831"/>
      <c r="AU63" s="831">
        <v>9542</v>
      </c>
      <c r="AV63" s="831"/>
      <c r="AW63" s="831"/>
      <c r="AX63" s="831"/>
      <c r="AY63" s="831"/>
      <c r="AZ63" s="835"/>
      <c r="BA63" s="835"/>
      <c r="BB63" s="835"/>
      <c r="BC63" s="835"/>
      <c r="BD63" s="835"/>
      <c r="BE63" s="836"/>
      <c r="BF63" s="836"/>
      <c r="BG63" s="836"/>
      <c r="BH63" s="836"/>
      <c r="BI63" s="837"/>
      <c r="BJ63" s="838" t="s">
        <v>420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422</v>
      </c>
      <c r="B66" s="715"/>
      <c r="C66" s="715"/>
      <c r="D66" s="715"/>
      <c r="E66" s="715"/>
      <c r="F66" s="715"/>
      <c r="G66" s="715"/>
      <c r="H66" s="715"/>
      <c r="I66" s="715"/>
      <c r="J66" s="715"/>
      <c r="K66" s="715"/>
      <c r="L66" s="715"/>
      <c r="M66" s="715"/>
      <c r="N66" s="715"/>
      <c r="O66" s="715"/>
      <c r="P66" s="716"/>
      <c r="Q66" s="720" t="s">
        <v>398</v>
      </c>
      <c r="R66" s="721"/>
      <c r="S66" s="721"/>
      <c r="T66" s="721"/>
      <c r="U66" s="722"/>
      <c r="V66" s="720" t="s">
        <v>423</v>
      </c>
      <c r="W66" s="721"/>
      <c r="X66" s="721"/>
      <c r="Y66" s="721"/>
      <c r="Z66" s="722"/>
      <c r="AA66" s="720" t="s">
        <v>424</v>
      </c>
      <c r="AB66" s="721"/>
      <c r="AC66" s="721"/>
      <c r="AD66" s="721"/>
      <c r="AE66" s="722"/>
      <c r="AF66" s="841" t="s">
        <v>425</v>
      </c>
      <c r="AG66" s="802"/>
      <c r="AH66" s="802"/>
      <c r="AI66" s="802"/>
      <c r="AJ66" s="842"/>
      <c r="AK66" s="720" t="s">
        <v>402</v>
      </c>
      <c r="AL66" s="715"/>
      <c r="AM66" s="715"/>
      <c r="AN66" s="715"/>
      <c r="AO66" s="716"/>
      <c r="AP66" s="720" t="s">
        <v>426</v>
      </c>
      <c r="AQ66" s="721"/>
      <c r="AR66" s="721"/>
      <c r="AS66" s="721"/>
      <c r="AT66" s="722"/>
      <c r="AU66" s="720" t="s">
        <v>427</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587</v>
      </c>
      <c r="C68" s="857"/>
      <c r="D68" s="857"/>
      <c r="E68" s="857"/>
      <c r="F68" s="857"/>
      <c r="G68" s="857"/>
      <c r="H68" s="857"/>
      <c r="I68" s="857"/>
      <c r="J68" s="857"/>
      <c r="K68" s="857"/>
      <c r="L68" s="857"/>
      <c r="M68" s="857"/>
      <c r="N68" s="857"/>
      <c r="O68" s="857"/>
      <c r="P68" s="858"/>
      <c r="Q68" s="859">
        <v>1456</v>
      </c>
      <c r="R68" s="853"/>
      <c r="S68" s="853"/>
      <c r="T68" s="853"/>
      <c r="U68" s="853"/>
      <c r="V68" s="853">
        <v>1418</v>
      </c>
      <c r="W68" s="853"/>
      <c r="X68" s="853"/>
      <c r="Y68" s="853"/>
      <c r="Z68" s="853"/>
      <c r="AA68" s="853">
        <v>38</v>
      </c>
      <c r="AB68" s="853"/>
      <c r="AC68" s="853"/>
      <c r="AD68" s="853"/>
      <c r="AE68" s="853"/>
      <c r="AF68" s="853">
        <v>38</v>
      </c>
      <c r="AG68" s="853"/>
      <c r="AH68" s="853"/>
      <c r="AI68" s="853"/>
      <c r="AJ68" s="853"/>
      <c r="AK68" s="853">
        <v>45</v>
      </c>
      <c r="AL68" s="853"/>
      <c r="AM68" s="853"/>
      <c r="AN68" s="853"/>
      <c r="AO68" s="853"/>
      <c r="AP68" s="853">
        <v>733</v>
      </c>
      <c r="AQ68" s="853"/>
      <c r="AR68" s="853"/>
      <c r="AS68" s="853"/>
      <c r="AT68" s="853"/>
      <c r="AU68" s="853">
        <v>358</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588</v>
      </c>
      <c r="C69" s="861"/>
      <c r="D69" s="861"/>
      <c r="E69" s="861"/>
      <c r="F69" s="861"/>
      <c r="G69" s="861"/>
      <c r="H69" s="861"/>
      <c r="I69" s="861"/>
      <c r="J69" s="861"/>
      <c r="K69" s="861"/>
      <c r="L69" s="861"/>
      <c r="M69" s="861"/>
      <c r="N69" s="861"/>
      <c r="O69" s="861"/>
      <c r="P69" s="862"/>
      <c r="Q69" s="863">
        <v>4645</v>
      </c>
      <c r="R69" s="817"/>
      <c r="S69" s="817"/>
      <c r="T69" s="817"/>
      <c r="U69" s="817"/>
      <c r="V69" s="817">
        <v>4355</v>
      </c>
      <c r="W69" s="817"/>
      <c r="X69" s="817"/>
      <c r="Y69" s="817"/>
      <c r="Z69" s="817"/>
      <c r="AA69" s="817">
        <v>290</v>
      </c>
      <c r="AB69" s="817"/>
      <c r="AC69" s="817"/>
      <c r="AD69" s="817"/>
      <c r="AE69" s="817"/>
      <c r="AF69" s="817">
        <v>290</v>
      </c>
      <c r="AG69" s="817"/>
      <c r="AH69" s="817"/>
      <c r="AI69" s="817"/>
      <c r="AJ69" s="817"/>
      <c r="AK69" s="817">
        <v>83</v>
      </c>
      <c r="AL69" s="817"/>
      <c r="AM69" s="817"/>
      <c r="AN69" s="817"/>
      <c r="AO69" s="817"/>
      <c r="AP69" s="817" t="s">
        <v>586</v>
      </c>
      <c r="AQ69" s="817"/>
      <c r="AR69" s="817"/>
      <c r="AS69" s="817"/>
      <c r="AT69" s="817"/>
      <c r="AU69" s="817" t="s">
        <v>586</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589</v>
      </c>
      <c r="C70" s="861"/>
      <c r="D70" s="861"/>
      <c r="E70" s="861"/>
      <c r="F70" s="861"/>
      <c r="G70" s="861"/>
      <c r="H70" s="861"/>
      <c r="I70" s="861"/>
      <c r="J70" s="861"/>
      <c r="K70" s="861"/>
      <c r="L70" s="861"/>
      <c r="M70" s="861"/>
      <c r="N70" s="861"/>
      <c r="O70" s="861"/>
      <c r="P70" s="862"/>
      <c r="Q70" s="863">
        <v>763</v>
      </c>
      <c r="R70" s="817"/>
      <c r="S70" s="817"/>
      <c r="T70" s="817"/>
      <c r="U70" s="817"/>
      <c r="V70" s="817">
        <v>760</v>
      </c>
      <c r="W70" s="817"/>
      <c r="X70" s="817"/>
      <c r="Y70" s="817"/>
      <c r="Z70" s="817"/>
      <c r="AA70" s="817">
        <v>3</v>
      </c>
      <c r="AB70" s="817"/>
      <c r="AC70" s="817"/>
      <c r="AD70" s="817"/>
      <c r="AE70" s="817"/>
      <c r="AF70" s="817">
        <v>3</v>
      </c>
      <c r="AG70" s="817"/>
      <c r="AH70" s="817"/>
      <c r="AI70" s="817"/>
      <c r="AJ70" s="817"/>
      <c r="AK70" s="817">
        <v>10</v>
      </c>
      <c r="AL70" s="817"/>
      <c r="AM70" s="817"/>
      <c r="AN70" s="817"/>
      <c r="AO70" s="817"/>
      <c r="AP70" s="817" t="s">
        <v>586</v>
      </c>
      <c r="AQ70" s="817"/>
      <c r="AR70" s="817"/>
      <c r="AS70" s="817"/>
      <c r="AT70" s="817"/>
      <c r="AU70" s="817" t="s">
        <v>586</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590</v>
      </c>
      <c r="C71" s="861"/>
      <c r="D71" s="861"/>
      <c r="E71" s="861"/>
      <c r="F71" s="861"/>
      <c r="G71" s="861"/>
      <c r="H71" s="861"/>
      <c r="I71" s="861"/>
      <c r="J71" s="861"/>
      <c r="K71" s="861"/>
      <c r="L71" s="861"/>
      <c r="M71" s="861"/>
      <c r="N71" s="861"/>
      <c r="O71" s="861"/>
      <c r="P71" s="862"/>
      <c r="Q71" s="863">
        <v>460</v>
      </c>
      <c r="R71" s="817"/>
      <c r="S71" s="817"/>
      <c r="T71" s="817"/>
      <c r="U71" s="817"/>
      <c r="V71" s="817">
        <v>438</v>
      </c>
      <c r="W71" s="817"/>
      <c r="X71" s="817"/>
      <c r="Y71" s="817"/>
      <c r="Z71" s="817"/>
      <c r="AA71" s="817">
        <v>22</v>
      </c>
      <c r="AB71" s="817"/>
      <c r="AC71" s="817"/>
      <c r="AD71" s="817"/>
      <c r="AE71" s="817"/>
      <c r="AF71" s="817">
        <v>22</v>
      </c>
      <c r="AG71" s="817"/>
      <c r="AH71" s="817"/>
      <c r="AI71" s="817"/>
      <c r="AJ71" s="817"/>
      <c r="AK71" s="817" t="s">
        <v>586</v>
      </c>
      <c r="AL71" s="817"/>
      <c r="AM71" s="817"/>
      <c r="AN71" s="817"/>
      <c r="AO71" s="817"/>
      <c r="AP71" s="817">
        <v>3345</v>
      </c>
      <c r="AQ71" s="817"/>
      <c r="AR71" s="817"/>
      <c r="AS71" s="817"/>
      <c r="AT71" s="817"/>
      <c r="AU71" s="817">
        <v>85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591</v>
      </c>
      <c r="C72" s="861"/>
      <c r="D72" s="861"/>
      <c r="E72" s="861"/>
      <c r="F72" s="861"/>
      <c r="G72" s="861"/>
      <c r="H72" s="861"/>
      <c r="I72" s="861"/>
      <c r="J72" s="861"/>
      <c r="K72" s="861"/>
      <c r="L72" s="861"/>
      <c r="M72" s="861"/>
      <c r="N72" s="861"/>
      <c r="O72" s="861"/>
      <c r="P72" s="862"/>
      <c r="Q72" s="863">
        <v>13</v>
      </c>
      <c r="R72" s="817"/>
      <c r="S72" s="817"/>
      <c r="T72" s="817"/>
      <c r="U72" s="817"/>
      <c r="V72" s="817">
        <v>11</v>
      </c>
      <c r="W72" s="817"/>
      <c r="X72" s="817"/>
      <c r="Y72" s="817"/>
      <c r="Z72" s="817"/>
      <c r="AA72" s="817">
        <v>2</v>
      </c>
      <c r="AB72" s="817"/>
      <c r="AC72" s="817"/>
      <c r="AD72" s="817"/>
      <c r="AE72" s="817"/>
      <c r="AF72" s="817">
        <v>2</v>
      </c>
      <c r="AG72" s="817"/>
      <c r="AH72" s="817"/>
      <c r="AI72" s="817"/>
      <c r="AJ72" s="817"/>
      <c r="AK72" s="817">
        <v>0</v>
      </c>
      <c r="AL72" s="817"/>
      <c r="AM72" s="817"/>
      <c r="AN72" s="817"/>
      <c r="AO72" s="817"/>
      <c r="AP72" s="817" t="s">
        <v>586</v>
      </c>
      <c r="AQ72" s="817"/>
      <c r="AR72" s="817"/>
      <c r="AS72" s="817"/>
      <c r="AT72" s="817"/>
      <c r="AU72" s="817" t="s">
        <v>586</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592</v>
      </c>
      <c r="C73" s="861"/>
      <c r="D73" s="861"/>
      <c r="E73" s="861"/>
      <c r="F73" s="861"/>
      <c r="G73" s="861"/>
      <c r="H73" s="861"/>
      <c r="I73" s="861"/>
      <c r="J73" s="861"/>
      <c r="K73" s="861"/>
      <c r="L73" s="861"/>
      <c r="M73" s="861"/>
      <c r="N73" s="861"/>
      <c r="O73" s="861"/>
      <c r="P73" s="862"/>
      <c r="Q73" s="863">
        <v>52</v>
      </c>
      <c r="R73" s="817"/>
      <c r="S73" s="817"/>
      <c r="T73" s="817"/>
      <c r="U73" s="817"/>
      <c r="V73" s="817">
        <v>51</v>
      </c>
      <c r="W73" s="817"/>
      <c r="X73" s="817"/>
      <c r="Y73" s="817"/>
      <c r="Z73" s="817"/>
      <c r="AA73" s="817">
        <v>1</v>
      </c>
      <c r="AB73" s="817"/>
      <c r="AC73" s="817"/>
      <c r="AD73" s="817"/>
      <c r="AE73" s="817"/>
      <c r="AF73" s="817">
        <v>1</v>
      </c>
      <c r="AG73" s="817"/>
      <c r="AH73" s="817"/>
      <c r="AI73" s="817"/>
      <c r="AJ73" s="817"/>
      <c r="AK73" s="817">
        <v>16</v>
      </c>
      <c r="AL73" s="817"/>
      <c r="AM73" s="817"/>
      <c r="AN73" s="817"/>
      <c r="AO73" s="817"/>
      <c r="AP73" s="817" t="s">
        <v>586</v>
      </c>
      <c r="AQ73" s="817"/>
      <c r="AR73" s="817"/>
      <c r="AS73" s="817"/>
      <c r="AT73" s="817"/>
      <c r="AU73" s="817" t="s">
        <v>586</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593</v>
      </c>
      <c r="C74" s="861"/>
      <c r="D74" s="861"/>
      <c r="E74" s="861"/>
      <c r="F74" s="861"/>
      <c r="G74" s="861"/>
      <c r="H74" s="861"/>
      <c r="I74" s="861"/>
      <c r="J74" s="861"/>
      <c r="K74" s="861"/>
      <c r="L74" s="861"/>
      <c r="M74" s="861"/>
      <c r="N74" s="861"/>
      <c r="O74" s="861"/>
      <c r="P74" s="862"/>
      <c r="Q74" s="863">
        <v>1115</v>
      </c>
      <c r="R74" s="817"/>
      <c r="S74" s="817"/>
      <c r="T74" s="817"/>
      <c r="U74" s="817"/>
      <c r="V74" s="817">
        <v>2138</v>
      </c>
      <c r="W74" s="817"/>
      <c r="X74" s="817"/>
      <c r="Y74" s="817"/>
      <c r="Z74" s="817"/>
      <c r="AA74" s="817">
        <v>-1023</v>
      </c>
      <c r="AB74" s="817"/>
      <c r="AC74" s="817"/>
      <c r="AD74" s="817"/>
      <c r="AE74" s="817"/>
      <c r="AF74" s="817">
        <v>3738</v>
      </c>
      <c r="AG74" s="817"/>
      <c r="AH74" s="817"/>
      <c r="AI74" s="817"/>
      <c r="AJ74" s="817"/>
      <c r="AK74" s="817" t="s">
        <v>586</v>
      </c>
      <c r="AL74" s="817"/>
      <c r="AM74" s="817"/>
      <c r="AN74" s="817"/>
      <c r="AO74" s="817"/>
      <c r="AP74" s="817">
        <v>1350</v>
      </c>
      <c r="AQ74" s="817"/>
      <c r="AR74" s="817"/>
      <c r="AS74" s="817"/>
      <c r="AT74" s="817"/>
      <c r="AU74" s="817" t="s">
        <v>586</v>
      </c>
      <c r="AV74" s="817"/>
      <c r="AW74" s="817"/>
      <c r="AX74" s="817"/>
      <c r="AY74" s="817"/>
      <c r="AZ74" s="819" t="s">
        <v>598</v>
      </c>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594</v>
      </c>
      <c r="C75" s="861"/>
      <c r="D75" s="861"/>
      <c r="E75" s="861"/>
      <c r="F75" s="861"/>
      <c r="G75" s="861"/>
      <c r="H75" s="861"/>
      <c r="I75" s="861"/>
      <c r="J75" s="861"/>
      <c r="K75" s="861"/>
      <c r="L75" s="861"/>
      <c r="M75" s="861"/>
      <c r="N75" s="861"/>
      <c r="O75" s="861"/>
      <c r="P75" s="862"/>
      <c r="Q75" s="864">
        <v>2094</v>
      </c>
      <c r="R75" s="865"/>
      <c r="S75" s="865"/>
      <c r="T75" s="865"/>
      <c r="U75" s="821"/>
      <c r="V75" s="866">
        <v>2036</v>
      </c>
      <c r="W75" s="865"/>
      <c r="X75" s="865"/>
      <c r="Y75" s="865"/>
      <c r="Z75" s="821"/>
      <c r="AA75" s="866">
        <v>58</v>
      </c>
      <c r="AB75" s="865"/>
      <c r="AC75" s="865"/>
      <c r="AD75" s="865"/>
      <c r="AE75" s="821"/>
      <c r="AF75" s="866">
        <v>58</v>
      </c>
      <c r="AG75" s="865"/>
      <c r="AH75" s="865"/>
      <c r="AI75" s="865"/>
      <c r="AJ75" s="821"/>
      <c r="AK75" s="866">
        <v>110</v>
      </c>
      <c r="AL75" s="865"/>
      <c r="AM75" s="865"/>
      <c r="AN75" s="865"/>
      <c r="AO75" s="821"/>
      <c r="AP75" s="866">
        <v>6419</v>
      </c>
      <c r="AQ75" s="865"/>
      <c r="AR75" s="865"/>
      <c r="AS75" s="865"/>
      <c r="AT75" s="821"/>
      <c r="AU75" s="866">
        <v>924</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595</v>
      </c>
      <c r="C76" s="861"/>
      <c r="D76" s="861"/>
      <c r="E76" s="861"/>
      <c r="F76" s="861"/>
      <c r="G76" s="861"/>
      <c r="H76" s="861"/>
      <c r="I76" s="861"/>
      <c r="J76" s="861"/>
      <c r="K76" s="861"/>
      <c r="L76" s="861"/>
      <c r="M76" s="861"/>
      <c r="N76" s="861"/>
      <c r="O76" s="861"/>
      <c r="P76" s="862"/>
      <c r="Q76" s="864">
        <v>564</v>
      </c>
      <c r="R76" s="865"/>
      <c r="S76" s="865"/>
      <c r="T76" s="865"/>
      <c r="U76" s="821"/>
      <c r="V76" s="866">
        <v>542</v>
      </c>
      <c r="W76" s="865"/>
      <c r="X76" s="865"/>
      <c r="Y76" s="865"/>
      <c r="Z76" s="821"/>
      <c r="AA76" s="866">
        <v>22</v>
      </c>
      <c r="AB76" s="865"/>
      <c r="AC76" s="865"/>
      <c r="AD76" s="865"/>
      <c r="AE76" s="821"/>
      <c r="AF76" s="866">
        <v>22</v>
      </c>
      <c r="AG76" s="865"/>
      <c r="AH76" s="865"/>
      <c r="AI76" s="865"/>
      <c r="AJ76" s="821"/>
      <c r="AK76" s="866">
        <v>4</v>
      </c>
      <c r="AL76" s="865"/>
      <c r="AM76" s="865"/>
      <c r="AN76" s="865"/>
      <c r="AO76" s="821"/>
      <c r="AP76" s="866" t="s">
        <v>586</v>
      </c>
      <c r="AQ76" s="865"/>
      <c r="AR76" s="865"/>
      <c r="AS76" s="865"/>
      <c r="AT76" s="821"/>
      <c r="AU76" s="866" t="s">
        <v>586</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596</v>
      </c>
      <c r="C77" s="861"/>
      <c r="D77" s="861"/>
      <c r="E77" s="861"/>
      <c r="F77" s="861"/>
      <c r="G77" s="861"/>
      <c r="H77" s="861"/>
      <c r="I77" s="861"/>
      <c r="J77" s="861"/>
      <c r="K77" s="861"/>
      <c r="L77" s="861"/>
      <c r="M77" s="861"/>
      <c r="N77" s="861"/>
      <c r="O77" s="861"/>
      <c r="P77" s="862"/>
      <c r="Q77" s="864">
        <v>111158</v>
      </c>
      <c r="R77" s="865"/>
      <c r="S77" s="865"/>
      <c r="T77" s="865"/>
      <c r="U77" s="821"/>
      <c r="V77" s="866">
        <v>110497</v>
      </c>
      <c r="W77" s="865"/>
      <c r="X77" s="865"/>
      <c r="Y77" s="865"/>
      <c r="Z77" s="821"/>
      <c r="AA77" s="866">
        <v>661</v>
      </c>
      <c r="AB77" s="865"/>
      <c r="AC77" s="865"/>
      <c r="AD77" s="865"/>
      <c r="AE77" s="821"/>
      <c r="AF77" s="866">
        <v>661</v>
      </c>
      <c r="AG77" s="865"/>
      <c r="AH77" s="865"/>
      <c r="AI77" s="865"/>
      <c r="AJ77" s="821"/>
      <c r="AK77" s="866">
        <v>704</v>
      </c>
      <c r="AL77" s="865"/>
      <c r="AM77" s="865"/>
      <c r="AN77" s="865"/>
      <c r="AO77" s="821"/>
      <c r="AP77" s="866" t="s">
        <v>586</v>
      </c>
      <c r="AQ77" s="865"/>
      <c r="AR77" s="865"/>
      <c r="AS77" s="865"/>
      <c r="AT77" s="821"/>
      <c r="AU77" s="866" t="s">
        <v>586</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597</v>
      </c>
      <c r="C78" s="861"/>
      <c r="D78" s="861"/>
      <c r="E78" s="861"/>
      <c r="F78" s="861"/>
      <c r="G78" s="861"/>
      <c r="H78" s="861"/>
      <c r="I78" s="861"/>
      <c r="J78" s="861"/>
      <c r="K78" s="861"/>
      <c r="L78" s="861"/>
      <c r="M78" s="861"/>
      <c r="N78" s="861"/>
      <c r="O78" s="861"/>
      <c r="P78" s="862"/>
      <c r="Q78" s="863">
        <v>50</v>
      </c>
      <c r="R78" s="817"/>
      <c r="S78" s="817"/>
      <c r="T78" s="817"/>
      <c r="U78" s="817"/>
      <c r="V78" s="817">
        <v>42</v>
      </c>
      <c r="W78" s="817"/>
      <c r="X78" s="817"/>
      <c r="Y78" s="817"/>
      <c r="Z78" s="817"/>
      <c r="AA78" s="817">
        <v>8</v>
      </c>
      <c r="AB78" s="817"/>
      <c r="AC78" s="817"/>
      <c r="AD78" s="817"/>
      <c r="AE78" s="817"/>
      <c r="AF78" s="817">
        <v>8</v>
      </c>
      <c r="AG78" s="817"/>
      <c r="AH78" s="817"/>
      <c r="AI78" s="817"/>
      <c r="AJ78" s="817"/>
      <c r="AK78" s="817" t="s">
        <v>586</v>
      </c>
      <c r="AL78" s="817"/>
      <c r="AM78" s="817"/>
      <c r="AN78" s="817"/>
      <c r="AO78" s="817"/>
      <c r="AP78" s="817">
        <v>141</v>
      </c>
      <c r="AQ78" s="817"/>
      <c r="AR78" s="817"/>
      <c r="AS78" s="817"/>
      <c r="AT78" s="817"/>
      <c r="AU78" s="817">
        <v>141</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394</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4843</v>
      </c>
      <c r="AG88" s="831"/>
      <c r="AH88" s="831"/>
      <c r="AI88" s="831"/>
      <c r="AJ88" s="831"/>
      <c r="AK88" s="828"/>
      <c r="AL88" s="828"/>
      <c r="AM88" s="828"/>
      <c r="AN88" s="828"/>
      <c r="AO88" s="828"/>
      <c r="AP88" s="831">
        <v>11988</v>
      </c>
      <c r="AQ88" s="831"/>
      <c r="AR88" s="831"/>
      <c r="AS88" s="831"/>
      <c r="AT88" s="831"/>
      <c r="AU88" s="831">
        <v>1508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312</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312</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312</v>
      </c>
      <c r="DR109" s="880"/>
      <c r="DS109" s="880"/>
      <c r="DT109" s="880"/>
      <c r="DU109" s="881"/>
      <c r="DV109" s="879" t="s">
        <v>439</v>
      </c>
      <c r="DW109" s="880"/>
      <c r="DX109" s="880"/>
      <c r="DY109" s="880"/>
      <c r="DZ109" s="882"/>
    </row>
    <row r="110" spans="1:131" s="224" customFormat="1" ht="26.25" customHeight="1" x14ac:dyDescent="0.15">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2404873</v>
      </c>
      <c r="AB110" s="887"/>
      <c r="AC110" s="887"/>
      <c r="AD110" s="887"/>
      <c r="AE110" s="888"/>
      <c r="AF110" s="889">
        <v>2493120</v>
      </c>
      <c r="AG110" s="887"/>
      <c r="AH110" s="887"/>
      <c r="AI110" s="887"/>
      <c r="AJ110" s="888"/>
      <c r="AK110" s="889">
        <v>2473522</v>
      </c>
      <c r="AL110" s="887"/>
      <c r="AM110" s="887"/>
      <c r="AN110" s="887"/>
      <c r="AO110" s="888"/>
      <c r="AP110" s="890">
        <v>30.3</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20957906</v>
      </c>
      <c r="BR110" s="918"/>
      <c r="BS110" s="918"/>
      <c r="BT110" s="918"/>
      <c r="BU110" s="918"/>
      <c r="BV110" s="918">
        <v>20283649</v>
      </c>
      <c r="BW110" s="918"/>
      <c r="BX110" s="918"/>
      <c r="BY110" s="918"/>
      <c r="BZ110" s="918"/>
      <c r="CA110" s="918">
        <v>18683458</v>
      </c>
      <c r="CB110" s="918"/>
      <c r="CC110" s="918"/>
      <c r="CD110" s="918"/>
      <c r="CE110" s="918"/>
      <c r="CF110" s="931">
        <v>228.7</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445</v>
      </c>
      <c r="DH110" s="918"/>
      <c r="DI110" s="918"/>
      <c r="DJ110" s="918"/>
      <c r="DK110" s="918"/>
      <c r="DL110" s="918" t="s">
        <v>445</v>
      </c>
      <c r="DM110" s="918"/>
      <c r="DN110" s="918"/>
      <c r="DO110" s="918"/>
      <c r="DP110" s="918"/>
      <c r="DQ110" s="918" t="s">
        <v>445</v>
      </c>
      <c r="DR110" s="918"/>
      <c r="DS110" s="918"/>
      <c r="DT110" s="918"/>
      <c r="DU110" s="918"/>
      <c r="DV110" s="919" t="s">
        <v>420</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445</v>
      </c>
      <c r="AB111" s="925"/>
      <c r="AC111" s="925"/>
      <c r="AD111" s="925"/>
      <c r="AE111" s="926"/>
      <c r="AF111" s="927" t="s">
        <v>420</v>
      </c>
      <c r="AG111" s="925"/>
      <c r="AH111" s="925"/>
      <c r="AI111" s="925"/>
      <c r="AJ111" s="926"/>
      <c r="AK111" s="927" t="s">
        <v>445</v>
      </c>
      <c r="AL111" s="925"/>
      <c r="AM111" s="925"/>
      <c r="AN111" s="925"/>
      <c r="AO111" s="926"/>
      <c r="AP111" s="928" t="s">
        <v>445</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50988</v>
      </c>
      <c r="BR111" s="913"/>
      <c r="BS111" s="913"/>
      <c r="BT111" s="913"/>
      <c r="BU111" s="913"/>
      <c r="BV111" s="913">
        <v>47681</v>
      </c>
      <c r="BW111" s="913"/>
      <c r="BX111" s="913"/>
      <c r="BY111" s="913"/>
      <c r="BZ111" s="913"/>
      <c r="CA111" s="913">
        <v>197900</v>
      </c>
      <c r="CB111" s="913"/>
      <c r="CC111" s="913"/>
      <c r="CD111" s="913"/>
      <c r="CE111" s="913"/>
      <c r="CF111" s="907">
        <v>2.4</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449</v>
      </c>
      <c r="DH111" s="913"/>
      <c r="DI111" s="913"/>
      <c r="DJ111" s="913"/>
      <c r="DK111" s="913"/>
      <c r="DL111" s="913" t="s">
        <v>449</v>
      </c>
      <c r="DM111" s="913"/>
      <c r="DN111" s="913"/>
      <c r="DO111" s="913"/>
      <c r="DP111" s="913"/>
      <c r="DQ111" s="913" t="s">
        <v>449</v>
      </c>
      <c r="DR111" s="913"/>
      <c r="DS111" s="913"/>
      <c r="DT111" s="913"/>
      <c r="DU111" s="913"/>
      <c r="DV111" s="914" t="s">
        <v>449</v>
      </c>
      <c r="DW111" s="914"/>
      <c r="DX111" s="914"/>
      <c r="DY111" s="914"/>
      <c r="DZ111" s="915"/>
    </row>
    <row r="112" spans="1:131" s="224"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420</v>
      </c>
      <c r="AB112" s="946"/>
      <c r="AC112" s="946"/>
      <c r="AD112" s="946"/>
      <c r="AE112" s="947"/>
      <c r="AF112" s="948" t="s">
        <v>420</v>
      </c>
      <c r="AG112" s="946"/>
      <c r="AH112" s="946"/>
      <c r="AI112" s="946"/>
      <c r="AJ112" s="947"/>
      <c r="AK112" s="948" t="s">
        <v>420</v>
      </c>
      <c r="AL112" s="946"/>
      <c r="AM112" s="946"/>
      <c r="AN112" s="946"/>
      <c r="AO112" s="947"/>
      <c r="AP112" s="949" t="s">
        <v>420</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7665562</v>
      </c>
      <c r="BR112" s="913"/>
      <c r="BS112" s="913"/>
      <c r="BT112" s="913"/>
      <c r="BU112" s="913"/>
      <c r="BV112" s="913">
        <v>7074945</v>
      </c>
      <c r="BW112" s="913"/>
      <c r="BX112" s="913"/>
      <c r="BY112" s="913"/>
      <c r="BZ112" s="913"/>
      <c r="CA112" s="913">
        <v>6605065</v>
      </c>
      <c r="CB112" s="913"/>
      <c r="CC112" s="913"/>
      <c r="CD112" s="913"/>
      <c r="CE112" s="913"/>
      <c r="CF112" s="907">
        <v>80.900000000000006</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420</v>
      </c>
      <c r="DH112" s="913"/>
      <c r="DI112" s="913"/>
      <c r="DJ112" s="913"/>
      <c r="DK112" s="913"/>
      <c r="DL112" s="913" t="s">
        <v>420</v>
      </c>
      <c r="DM112" s="913"/>
      <c r="DN112" s="913"/>
      <c r="DO112" s="913"/>
      <c r="DP112" s="913"/>
      <c r="DQ112" s="913">
        <v>155783</v>
      </c>
      <c r="DR112" s="913"/>
      <c r="DS112" s="913"/>
      <c r="DT112" s="913"/>
      <c r="DU112" s="913"/>
      <c r="DV112" s="914">
        <v>1.9</v>
      </c>
      <c r="DW112" s="914"/>
      <c r="DX112" s="914"/>
      <c r="DY112" s="914"/>
      <c r="DZ112" s="915"/>
    </row>
    <row r="113" spans="1:130" s="224" customFormat="1" ht="26.25" customHeight="1" x14ac:dyDescent="0.15">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827424</v>
      </c>
      <c r="AB113" s="925"/>
      <c r="AC113" s="925"/>
      <c r="AD113" s="925"/>
      <c r="AE113" s="926"/>
      <c r="AF113" s="927">
        <v>768186</v>
      </c>
      <c r="AG113" s="925"/>
      <c r="AH113" s="925"/>
      <c r="AI113" s="925"/>
      <c r="AJ113" s="926"/>
      <c r="AK113" s="927">
        <v>744461</v>
      </c>
      <c r="AL113" s="925"/>
      <c r="AM113" s="925"/>
      <c r="AN113" s="925"/>
      <c r="AO113" s="926"/>
      <c r="AP113" s="928">
        <v>9.1</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1858745</v>
      </c>
      <c r="BR113" s="913"/>
      <c r="BS113" s="913"/>
      <c r="BT113" s="913"/>
      <c r="BU113" s="913"/>
      <c r="BV113" s="913">
        <v>1692262</v>
      </c>
      <c r="BW113" s="913"/>
      <c r="BX113" s="913"/>
      <c r="BY113" s="913"/>
      <c r="BZ113" s="913"/>
      <c r="CA113" s="913">
        <v>1508433</v>
      </c>
      <c r="CB113" s="913"/>
      <c r="CC113" s="913"/>
      <c r="CD113" s="913"/>
      <c r="CE113" s="913"/>
      <c r="CF113" s="907">
        <v>18.5</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420</v>
      </c>
      <c r="DH113" s="946"/>
      <c r="DI113" s="946"/>
      <c r="DJ113" s="946"/>
      <c r="DK113" s="947"/>
      <c r="DL113" s="948" t="s">
        <v>449</v>
      </c>
      <c r="DM113" s="946"/>
      <c r="DN113" s="946"/>
      <c r="DO113" s="946"/>
      <c r="DP113" s="947"/>
      <c r="DQ113" s="948" t="s">
        <v>420</v>
      </c>
      <c r="DR113" s="946"/>
      <c r="DS113" s="946"/>
      <c r="DT113" s="946"/>
      <c r="DU113" s="947"/>
      <c r="DV113" s="949" t="s">
        <v>420</v>
      </c>
      <c r="DW113" s="950"/>
      <c r="DX113" s="950"/>
      <c r="DY113" s="950"/>
      <c r="DZ113" s="951"/>
    </row>
    <row r="114" spans="1:130" s="224" customFormat="1" ht="26.25" customHeight="1" x14ac:dyDescent="0.15">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244860</v>
      </c>
      <c r="AB114" s="946"/>
      <c r="AC114" s="946"/>
      <c r="AD114" s="946"/>
      <c r="AE114" s="947"/>
      <c r="AF114" s="948">
        <v>246284</v>
      </c>
      <c r="AG114" s="946"/>
      <c r="AH114" s="946"/>
      <c r="AI114" s="946"/>
      <c r="AJ114" s="947"/>
      <c r="AK114" s="948">
        <v>205879</v>
      </c>
      <c r="AL114" s="946"/>
      <c r="AM114" s="946"/>
      <c r="AN114" s="946"/>
      <c r="AO114" s="947"/>
      <c r="AP114" s="949">
        <v>2.5</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2651559</v>
      </c>
      <c r="BR114" s="913"/>
      <c r="BS114" s="913"/>
      <c r="BT114" s="913"/>
      <c r="BU114" s="913"/>
      <c r="BV114" s="913">
        <v>2592089</v>
      </c>
      <c r="BW114" s="913"/>
      <c r="BX114" s="913"/>
      <c r="BY114" s="913"/>
      <c r="BZ114" s="913"/>
      <c r="CA114" s="913">
        <v>2433351</v>
      </c>
      <c r="CB114" s="913"/>
      <c r="CC114" s="913"/>
      <c r="CD114" s="913"/>
      <c r="CE114" s="913"/>
      <c r="CF114" s="907">
        <v>29.8</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420</v>
      </c>
      <c r="DH114" s="946"/>
      <c r="DI114" s="946"/>
      <c r="DJ114" s="946"/>
      <c r="DK114" s="947"/>
      <c r="DL114" s="948" t="s">
        <v>420</v>
      </c>
      <c r="DM114" s="946"/>
      <c r="DN114" s="946"/>
      <c r="DO114" s="946"/>
      <c r="DP114" s="947"/>
      <c r="DQ114" s="948" t="s">
        <v>420</v>
      </c>
      <c r="DR114" s="946"/>
      <c r="DS114" s="946"/>
      <c r="DT114" s="946"/>
      <c r="DU114" s="947"/>
      <c r="DV114" s="949" t="s">
        <v>420</v>
      </c>
      <c r="DW114" s="950"/>
      <c r="DX114" s="950"/>
      <c r="DY114" s="950"/>
      <c r="DZ114" s="951"/>
    </row>
    <row r="115" spans="1:130" s="224" customFormat="1" ht="26.25" customHeight="1" x14ac:dyDescent="0.15">
      <c r="A115" s="941"/>
      <c r="B115" s="942"/>
      <c r="C115" s="910" t="s">
        <v>460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105061</v>
      </c>
      <c r="AB115" s="925"/>
      <c r="AC115" s="925"/>
      <c r="AD115" s="925"/>
      <c r="AE115" s="926"/>
      <c r="AF115" s="927" t="s">
        <v>449</v>
      </c>
      <c r="AG115" s="925"/>
      <c r="AH115" s="925"/>
      <c r="AI115" s="925"/>
      <c r="AJ115" s="926"/>
      <c r="AK115" s="927" t="s">
        <v>420</v>
      </c>
      <c r="AL115" s="925"/>
      <c r="AM115" s="925"/>
      <c r="AN115" s="925"/>
      <c r="AO115" s="926"/>
      <c r="AP115" s="928" t="s">
        <v>420</v>
      </c>
      <c r="AQ115" s="929"/>
      <c r="AR115" s="929"/>
      <c r="AS115" s="929"/>
      <c r="AT115" s="930"/>
      <c r="AU115" s="895"/>
      <c r="AV115" s="896"/>
      <c r="AW115" s="896"/>
      <c r="AX115" s="896"/>
      <c r="AY115" s="896"/>
      <c r="AZ115" s="909" t="s">
        <v>461</v>
      </c>
      <c r="BA115" s="910"/>
      <c r="BB115" s="910"/>
      <c r="BC115" s="910"/>
      <c r="BD115" s="910"/>
      <c r="BE115" s="910"/>
      <c r="BF115" s="910"/>
      <c r="BG115" s="910"/>
      <c r="BH115" s="910"/>
      <c r="BI115" s="910"/>
      <c r="BJ115" s="910"/>
      <c r="BK115" s="910"/>
      <c r="BL115" s="910"/>
      <c r="BM115" s="910"/>
      <c r="BN115" s="910"/>
      <c r="BO115" s="910"/>
      <c r="BP115" s="911"/>
      <c r="BQ115" s="912">
        <v>212</v>
      </c>
      <c r="BR115" s="913"/>
      <c r="BS115" s="913"/>
      <c r="BT115" s="913"/>
      <c r="BU115" s="913"/>
      <c r="BV115" s="913">
        <v>159</v>
      </c>
      <c r="BW115" s="913"/>
      <c r="BX115" s="913"/>
      <c r="BY115" s="913"/>
      <c r="BZ115" s="913"/>
      <c r="CA115" s="913">
        <v>101</v>
      </c>
      <c r="CB115" s="913"/>
      <c r="CC115" s="913"/>
      <c r="CD115" s="913"/>
      <c r="CE115" s="913"/>
      <c r="CF115" s="907">
        <v>0</v>
      </c>
      <c r="CG115" s="908"/>
      <c r="CH115" s="908"/>
      <c r="CI115" s="908"/>
      <c r="CJ115" s="908"/>
      <c r="CK115" s="935"/>
      <c r="CL115" s="936"/>
      <c r="CM115" s="909" t="s">
        <v>462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420</v>
      </c>
      <c r="DH115" s="946"/>
      <c r="DI115" s="946"/>
      <c r="DJ115" s="946"/>
      <c r="DK115" s="947"/>
      <c r="DL115" s="948" t="s">
        <v>420</v>
      </c>
      <c r="DM115" s="946"/>
      <c r="DN115" s="946"/>
      <c r="DO115" s="946"/>
      <c r="DP115" s="947"/>
      <c r="DQ115" s="948" t="s">
        <v>420</v>
      </c>
      <c r="DR115" s="946"/>
      <c r="DS115" s="946"/>
      <c r="DT115" s="946"/>
      <c r="DU115" s="947"/>
      <c r="DV115" s="949" t="s">
        <v>420</v>
      </c>
      <c r="DW115" s="950"/>
      <c r="DX115" s="950"/>
      <c r="DY115" s="950"/>
      <c r="DZ115" s="951"/>
    </row>
    <row r="116" spans="1:130" s="224" customFormat="1" ht="26.25" customHeight="1" x14ac:dyDescent="0.15">
      <c r="A116" s="943"/>
      <c r="B116" s="944"/>
      <c r="C116" s="952" t="s">
        <v>463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303</v>
      </c>
      <c r="AB116" s="946"/>
      <c r="AC116" s="946"/>
      <c r="AD116" s="946"/>
      <c r="AE116" s="947"/>
      <c r="AF116" s="948">
        <v>84</v>
      </c>
      <c r="AG116" s="946"/>
      <c r="AH116" s="946"/>
      <c r="AI116" s="946"/>
      <c r="AJ116" s="947"/>
      <c r="AK116" s="948" t="s">
        <v>420</v>
      </c>
      <c r="AL116" s="946"/>
      <c r="AM116" s="946"/>
      <c r="AN116" s="946"/>
      <c r="AO116" s="947"/>
      <c r="AP116" s="949" t="s">
        <v>420</v>
      </c>
      <c r="AQ116" s="950"/>
      <c r="AR116" s="950"/>
      <c r="AS116" s="950"/>
      <c r="AT116" s="951"/>
      <c r="AU116" s="895"/>
      <c r="AV116" s="896"/>
      <c r="AW116" s="896"/>
      <c r="AX116" s="896"/>
      <c r="AY116" s="896"/>
      <c r="AZ116" s="954" t="s">
        <v>464</v>
      </c>
      <c r="BA116" s="955"/>
      <c r="BB116" s="955"/>
      <c r="BC116" s="955"/>
      <c r="BD116" s="955"/>
      <c r="BE116" s="955"/>
      <c r="BF116" s="955"/>
      <c r="BG116" s="955"/>
      <c r="BH116" s="955"/>
      <c r="BI116" s="955"/>
      <c r="BJ116" s="955"/>
      <c r="BK116" s="955"/>
      <c r="BL116" s="955"/>
      <c r="BM116" s="955"/>
      <c r="BN116" s="955"/>
      <c r="BO116" s="955"/>
      <c r="BP116" s="956"/>
      <c r="BQ116" s="912" t="s">
        <v>420</v>
      </c>
      <c r="BR116" s="913"/>
      <c r="BS116" s="913"/>
      <c r="BT116" s="913"/>
      <c r="BU116" s="913"/>
      <c r="BV116" s="913" t="s">
        <v>420</v>
      </c>
      <c r="BW116" s="913"/>
      <c r="BX116" s="913"/>
      <c r="BY116" s="913"/>
      <c r="BZ116" s="913"/>
      <c r="CA116" s="913" t="s">
        <v>420</v>
      </c>
      <c r="CB116" s="913"/>
      <c r="CC116" s="913"/>
      <c r="CD116" s="913"/>
      <c r="CE116" s="913"/>
      <c r="CF116" s="907" t="s">
        <v>420</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420</v>
      </c>
      <c r="DH116" s="946"/>
      <c r="DI116" s="946"/>
      <c r="DJ116" s="946"/>
      <c r="DK116" s="947"/>
      <c r="DL116" s="948" t="s">
        <v>420</v>
      </c>
      <c r="DM116" s="946"/>
      <c r="DN116" s="946"/>
      <c r="DO116" s="946"/>
      <c r="DP116" s="947"/>
      <c r="DQ116" s="948" t="s">
        <v>420</v>
      </c>
      <c r="DR116" s="946"/>
      <c r="DS116" s="946"/>
      <c r="DT116" s="946"/>
      <c r="DU116" s="947"/>
      <c r="DV116" s="949" t="s">
        <v>420</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3582521</v>
      </c>
      <c r="AB117" s="966"/>
      <c r="AC117" s="966"/>
      <c r="AD117" s="966"/>
      <c r="AE117" s="967"/>
      <c r="AF117" s="968">
        <v>3507674</v>
      </c>
      <c r="AG117" s="966"/>
      <c r="AH117" s="966"/>
      <c r="AI117" s="966"/>
      <c r="AJ117" s="967"/>
      <c r="AK117" s="968">
        <v>3423862</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242</v>
      </c>
      <c r="BR117" s="913"/>
      <c r="BS117" s="913"/>
      <c r="BT117" s="913"/>
      <c r="BU117" s="913"/>
      <c r="BV117" s="913" t="s">
        <v>449</v>
      </c>
      <c r="BW117" s="913"/>
      <c r="BX117" s="913"/>
      <c r="BY117" s="913"/>
      <c r="BZ117" s="913"/>
      <c r="CA117" s="913" t="s">
        <v>420</v>
      </c>
      <c r="CB117" s="913"/>
      <c r="CC117" s="913"/>
      <c r="CD117" s="913"/>
      <c r="CE117" s="913"/>
      <c r="CF117" s="907" t="s">
        <v>449</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449</v>
      </c>
      <c r="DH117" s="946"/>
      <c r="DI117" s="946"/>
      <c r="DJ117" s="946"/>
      <c r="DK117" s="947"/>
      <c r="DL117" s="948" t="s">
        <v>242</v>
      </c>
      <c r="DM117" s="946"/>
      <c r="DN117" s="946"/>
      <c r="DO117" s="946"/>
      <c r="DP117" s="947"/>
      <c r="DQ117" s="948" t="s">
        <v>242</v>
      </c>
      <c r="DR117" s="946"/>
      <c r="DS117" s="946"/>
      <c r="DT117" s="946"/>
      <c r="DU117" s="947"/>
      <c r="DV117" s="949" t="s">
        <v>420</v>
      </c>
      <c r="DW117" s="950"/>
      <c r="DX117" s="950"/>
      <c r="DY117" s="950"/>
      <c r="DZ117" s="951"/>
    </row>
    <row r="118" spans="1:130" s="224" customFormat="1" ht="26.25" customHeight="1" x14ac:dyDescent="0.15">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312</v>
      </c>
      <c r="AL118" s="880"/>
      <c r="AM118" s="880"/>
      <c r="AN118" s="880"/>
      <c r="AO118" s="881"/>
      <c r="AP118" s="957" t="s">
        <v>439</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242</v>
      </c>
      <c r="BR118" s="987"/>
      <c r="BS118" s="987"/>
      <c r="BT118" s="987"/>
      <c r="BU118" s="987"/>
      <c r="BV118" s="987" t="s">
        <v>420</v>
      </c>
      <c r="BW118" s="987"/>
      <c r="BX118" s="987"/>
      <c r="BY118" s="987"/>
      <c r="BZ118" s="987"/>
      <c r="CA118" s="987" t="s">
        <v>420</v>
      </c>
      <c r="CB118" s="987"/>
      <c r="CC118" s="987"/>
      <c r="CD118" s="987"/>
      <c r="CE118" s="987"/>
      <c r="CF118" s="907" t="s">
        <v>420</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420</v>
      </c>
      <c r="DH118" s="946"/>
      <c r="DI118" s="946"/>
      <c r="DJ118" s="946"/>
      <c r="DK118" s="947"/>
      <c r="DL118" s="948" t="s">
        <v>242</v>
      </c>
      <c r="DM118" s="946"/>
      <c r="DN118" s="946"/>
      <c r="DO118" s="946"/>
      <c r="DP118" s="947"/>
      <c r="DQ118" s="948" t="s">
        <v>420</v>
      </c>
      <c r="DR118" s="946"/>
      <c r="DS118" s="946"/>
      <c r="DT118" s="946"/>
      <c r="DU118" s="947"/>
      <c r="DV118" s="949" t="s">
        <v>420</v>
      </c>
      <c r="DW118" s="950"/>
      <c r="DX118" s="950"/>
      <c r="DY118" s="950"/>
      <c r="DZ118" s="951"/>
    </row>
    <row r="119" spans="1:130" s="224" customFormat="1" ht="26.25" customHeight="1" x14ac:dyDescent="0.15">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242</v>
      </c>
      <c r="AB119" s="887"/>
      <c r="AC119" s="887"/>
      <c r="AD119" s="887"/>
      <c r="AE119" s="888"/>
      <c r="AF119" s="889" t="s">
        <v>449</v>
      </c>
      <c r="AG119" s="887"/>
      <c r="AH119" s="887"/>
      <c r="AI119" s="887"/>
      <c r="AJ119" s="888"/>
      <c r="AK119" s="889" t="s">
        <v>449</v>
      </c>
      <c r="AL119" s="887"/>
      <c r="AM119" s="887"/>
      <c r="AN119" s="887"/>
      <c r="AO119" s="888"/>
      <c r="AP119" s="890" t="s">
        <v>242</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471</v>
      </c>
      <c r="BP119" s="992"/>
      <c r="BQ119" s="986">
        <v>33184972</v>
      </c>
      <c r="BR119" s="987"/>
      <c r="BS119" s="987"/>
      <c r="BT119" s="987"/>
      <c r="BU119" s="987"/>
      <c r="BV119" s="987">
        <v>31690785</v>
      </c>
      <c r="BW119" s="987"/>
      <c r="BX119" s="987"/>
      <c r="BY119" s="987"/>
      <c r="BZ119" s="987"/>
      <c r="CA119" s="987">
        <v>29428308</v>
      </c>
      <c r="CB119" s="987"/>
      <c r="CC119" s="987"/>
      <c r="CD119" s="987"/>
      <c r="CE119" s="987"/>
      <c r="CF119" s="988"/>
      <c r="CG119" s="989"/>
      <c r="CH119" s="989"/>
      <c r="CI119" s="989"/>
      <c r="CJ119" s="990"/>
      <c r="CK119" s="937"/>
      <c r="CL119" s="938"/>
      <c r="CM119" s="960" t="s">
        <v>472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50988</v>
      </c>
      <c r="DH119" s="973"/>
      <c r="DI119" s="973"/>
      <c r="DJ119" s="973"/>
      <c r="DK119" s="974"/>
      <c r="DL119" s="972">
        <v>47681</v>
      </c>
      <c r="DM119" s="973"/>
      <c r="DN119" s="973"/>
      <c r="DO119" s="973"/>
      <c r="DP119" s="974"/>
      <c r="DQ119" s="972">
        <v>42117</v>
      </c>
      <c r="DR119" s="973"/>
      <c r="DS119" s="973"/>
      <c r="DT119" s="973"/>
      <c r="DU119" s="974"/>
      <c r="DV119" s="975">
        <v>0.5</v>
      </c>
      <c r="DW119" s="976"/>
      <c r="DX119" s="976"/>
      <c r="DY119" s="976"/>
      <c r="DZ119" s="977"/>
    </row>
    <row r="120" spans="1:130" s="224" customFormat="1" ht="26.25" customHeight="1" x14ac:dyDescent="0.15">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242</v>
      </c>
      <c r="AB120" s="946"/>
      <c r="AC120" s="946"/>
      <c r="AD120" s="946"/>
      <c r="AE120" s="947"/>
      <c r="AF120" s="948" t="s">
        <v>420</v>
      </c>
      <c r="AG120" s="946"/>
      <c r="AH120" s="946"/>
      <c r="AI120" s="946"/>
      <c r="AJ120" s="947"/>
      <c r="AK120" s="948" t="s">
        <v>449</v>
      </c>
      <c r="AL120" s="946"/>
      <c r="AM120" s="946"/>
      <c r="AN120" s="946"/>
      <c r="AO120" s="947"/>
      <c r="AP120" s="949" t="s">
        <v>420</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3396026</v>
      </c>
      <c r="BR120" s="918"/>
      <c r="BS120" s="918"/>
      <c r="BT120" s="918"/>
      <c r="BU120" s="918"/>
      <c r="BV120" s="918">
        <v>4472318</v>
      </c>
      <c r="BW120" s="918"/>
      <c r="BX120" s="918"/>
      <c r="BY120" s="918"/>
      <c r="BZ120" s="918"/>
      <c r="CA120" s="918">
        <v>5978671</v>
      </c>
      <c r="CB120" s="918"/>
      <c r="CC120" s="918"/>
      <c r="CD120" s="918"/>
      <c r="CE120" s="918"/>
      <c r="CF120" s="931">
        <v>73.2</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5871007</v>
      </c>
      <c r="DH120" s="918"/>
      <c r="DI120" s="918"/>
      <c r="DJ120" s="918"/>
      <c r="DK120" s="918"/>
      <c r="DL120" s="918">
        <v>5248025</v>
      </c>
      <c r="DM120" s="918"/>
      <c r="DN120" s="918"/>
      <c r="DO120" s="918"/>
      <c r="DP120" s="918"/>
      <c r="DQ120" s="918">
        <v>4751019</v>
      </c>
      <c r="DR120" s="918"/>
      <c r="DS120" s="918"/>
      <c r="DT120" s="918"/>
      <c r="DU120" s="918"/>
      <c r="DV120" s="919">
        <v>58.2</v>
      </c>
      <c r="DW120" s="919"/>
      <c r="DX120" s="919"/>
      <c r="DY120" s="919"/>
      <c r="DZ120" s="920"/>
    </row>
    <row r="121" spans="1:130" s="224" customFormat="1" ht="26.25" customHeight="1" x14ac:dyDescent="0.15">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242</v>
      </c>
      <c r="AB121" s="946"/>
      <c r="AC121" s="946"/>
      <c r="AD121" s="946"/>
      <c r="AE121" s="947"/>
      <c r="AF121" s="948" t="s">
        <v>420</v>
      </c>
      <c r="AG121" s="946"/>
      <c r="AH121" s="946"/>
      <c r="AI121" s="946"/>
      <c r="AJ121" s="947"/>
      <c r="AK121" s="948" t="s">
        <v>420</v>
      </c>
      <c r="AL121" s="946"/>
      <c r="AM121" s="946"/>
      <c r="AN121" s="946"/>
      <c r="AO121" s="947"/>
      <c r="AP121" s="949" t="s">
        <v>420</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482735</v>
      </c>
      <c r="BR121" s="913"/>
      <c r="BS121" s="913"/>
      <c r="BT121" s="913"/>
      <c r="BU121" s="913"/>
      <c r="BV121" s="913">
        <v>809128</v>
      </c>
      <c r="BW121" s="913"/>
      <c r="BX121" s="913"/>
      <c r="BY121" s="913"/>
      <c r="BZ121" s="913"/>
      <c r="CA121" s="913">
        <v>1085952</v>
      </c>
      <c r="CB121" s="913"/>
      <c r="CC121" s="913"/>
      <c r="CD121" s="913"/>
      <c r="CE121" s="913"/>
      <c r="CF121" s="907">
        <v>13.3</v>
      </c>
      <c r="CG121" s="908"/>
      <c r="CH121" s="908"/>
      <c r="CI121" s="908"/>
      <c r="CJ121" s="908"/>
      <c r="CK121" s="996"/>
      <c r="CL121" s="997"/>
      <c r="CM121" s="997"/>
      <c r="CN121" s="997"/>
      <c r="CO121" s="998"/>
      <c r="CP121" s="1006" t="s">
        <v>479</v>
      </c>
      <c r="CQ121" s="1007"/>
      <c r="CR121" s="1007"/>
      <c r="CS121" s="1007"/>
      <c r="CT121" s="1007"/>
      <c r="CU121" s="1007"/>
      <c r="CV121" s="1007"/>
      <c r="CW121" s="1007"/>
      <c r="CX121" s="1007"/>
      <c r="CY121" s="1007"/>
      <c r="CZ121" s="1007"/>
      <c r="DA121" s="1007"/>
      <c r="DB121" s="1007"/>
      <c r="DC121" s="1007"/>
      <c r="DD121" s="1007"/>
      <c r="DE121" s="1007"/>
      <c r="DF121" s="1008"/>
      <c r="DG121" s="912">
        <v>1760381</v>
      </c>
      <c r="DH121" s="913"/>
      <c r="DI121" s="913"/>
      <c r="DJ121" s="913"/>
      <c r="DK121" s="913"/>
      <c r="DL121" s="913">
        <v>1786816</v>
      </c>
      <c r="DM121" s="913"/>
      <c r="DN121" s="913"/>
      <c r="DO121" s="913"/>
      <c r="DP121" s="913"/>
      <c r="DQ121" s="913">
        <v>1813928</v>
      </c>
      <c r="DR121" s="913"/>
      <c r="DS121" s="913"/>
      <c r="DT121" s="913"/>
      <c r="DU121" s="913"/>
      <c r="DV121" s="914">
        <v>22.2</v>
      </c>
      <c r="DW121" s="914"/>
      <c r="DX121" s="914"/>
      <c r="DY121" s="914"/>
      <c r="DZ121" s="915"/>
    </row>
    <row r="122" spans="1:130" s="224" customFormat="1" ht="26.25" customHeight="1" x14ac:dyDescent="0.15">
      <c r="A122" s="1044"/>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420</v>
      </c>
      <c r="AB122" s="946"/>
      <c r="AC122" s="946"/>
      <c r="AD122" s="946"/>
      <c r="AE122" s="947"/>
      <c r="AF122" s="948" t="s">
        <v>242</v>
      </c>
      <c r="AG122" s="946"/>
      <c r="AH122" s="946"/>
      <c r="AI122" s="946"/>
      <c r="AJ122" s="947"/>
      <c r="AK122" s="948" t="s">
        <v>449</v>
      </c>
      <c r="AL122" s="946"/>
      <c r="AM122" s="946"/>
      <c r="AN122" s="946"/>
      <c r="AO122" s="947"/>
      <c r="AP122" s="949" t="s">
        <v>242</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20041718</v>
      </c>
      <c r="BR122" s="987"/>
      <c r="BS122" s="987"/>
      <c r="BT122" s="987"/>
      <c r="BU122" s="987"/>
      <c r="BV122" s="987">
        <v>18783466</v>
      </c>
      <c r="BW122" s="987"/>
      <c r="BX122" s="987"/>
      <c r="BY122" s="987"/>
      <c r="BZ122" s="987"/>
      <c r="CA122" s="987">
        <v>17301049</v>
      </c>
      <c r="CB122" s="987"/>
      <c r="CC122" s="987"/>
      <c r="CD122" s="987"/>
      <c r="CE122" s="987"/>
      <c r="CF122" s="1004">
        <v>211.8</v>
      </c>
      <c r="CG122" s="1005"/>
      <c r="CH122" s="1005"/>
      <c r="CI122" s="1005"/>
      <c r="CJ122" s="1005"/>
      <c r="CK122" s="996"/>
      <c r="CL122" s="997"/>
      <c r="CM122" s="997"/>
      <c r="CN122" s="997"/>
      <c r="CO122" s="998"/>
      <c r="CP122" s="1006" t="s">
        <v>481</v>
      </c>
      <c r="CQ122" s="1007"/>
      <c r="CR122" s="1007"/>
      <c r="CS122" s="1007"/>
      <c r="CT122" s="1007"/>
      <c r="CU122" s="1007"/>
      <c r="CV122" s="1007"/>
      <c r="CW122" s="1007"/>
      <c r="CX122" s="1007"/>
      <c r="CY122" s="1007"/>
      <c r="CZ122" s="1007"/>
      <c r="DA122" s="1007"/>
      <c r="DB122" s="1007"/>
      <c r="DC122" s="1007"/>
      <c r="DD122" s="1007"/>
      <c r="DE122" s="1007"/>
      <c r="DF122" s="1008"/>
      <c r="DG122" s="912">
        <v>34174</v>
      </c>
      <c r="DH122" s="913"/>
      <c r="DI122" s="913"/>
      <c r="DJ122" s="913"/>
      <c r="DK122" s="913"/>
      <c r="DL122" s="913">
        <v>40104</v>
      </c>
      <c r="DM122" s="913"/>
      <c r="DN122" s="913"/>
      <c r="DO122" s="913"/>
      <c r="DP122" s="913"/>
      <c r="DQ122" s="913">
        <v>40118</v>
      </c>
      <c r="DR122" s="913"/>
      <c r="DS122" s="913"/>
      <c r="DT122" s="913"/>
      <c r="DU122" s="913"/>
      <c r="DV122" s="914">
        <v>0.5</v>
      </c>
      <c r="DW122" s="914"/>
      <c r="DX122" s="914"/>
      <c r="DY122" s="914"/>
      <c r="DZ122" s="915"/>
    </row>
    <row r="123" spans="1:130" s="224" customFormat="1" ht="26.25" customHeight="1" x14ac:dyDescent="0.15">
      <c r="A123" s="1044"/>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420</v>
      </c>
      <c r="AB123" s="946"/>
      <c r="AC123" s="946"/>
      <c r="AD123" s="946"/>
      <c r="AE123" s="947"/>
      <c r="AF123" s="948" t="s">
        <v>449</v>
      </c>
      <c r="AG123" s="946"/>
      <c r="AH123" s="946"/>
      <c r="AI123" s="946"/>
      <c r="AJ123" s="947"/>
      <c r="AK123" s="948" t="s">
        <v>242</v>
      </c>
      <c r="AL123" s="946"/>
      <c r="AM123" s="946"/>
      <c r="AN123" s="946"/>
      <c r="AO123" s="947"/>
      <c r="AP123" s="949" t="s">
        <v>242</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482</v>
      </c>
      <c r="BP123" s="992"/>
      <c r="BQ123" s="1050">
        <v>23920479</v>
      </c>
      <c r="BR123" s="1051"/>
      <c r="BS123" s="1051"/>
      <c r="BT123" s="1051"/>
      <c r="BU123" s="1051"/>
      <c r="BV123" s="1051">
        <v>24064912</v>
      </c>
      <c r="BW123" s="1051"/>
      <c r="BX123" s="1051"/>
      <c r="BY123" s="1051"/>
      <c r="BZ123" s="1051"/>
      <c r="CA123" s="1051">
        <v>24365672</v>
      </c>
      <c r="CB123" s="1051"/>
      <c r="CC123" s="1051"/>
      <c r="CD123" s="1051"/>
      <c r="CE123" s="1051"/>
      <c r="CF123" s="988"/>
      <c r="CG123" s="989"/>
      <c r="CH123" s="989"/>
      <c r="CI123" s="989"/>
      <c r="CJ123" s="990"/>
      <c r="CK123" s="996"/>
      <c r="CL123" s="997"/>
      <c r="CM123" s="997"/>
      <c r="CN123" s="997"/>
      <c r="CO123" s="998"/>
      <c r="CP123" s="1006" t="s">
        <v>409</v>
      </c>
      <c r="CQ123" s="1007"/>
      <c r="CR123" s="1007"/>
      <c r="CS123" s="1007"/>
      <c r="CT123" s="1007"/>
      <c r="CU123" s="1007"/>
      <c r="CV123" s="1007"/>
      <c r="CW123" s="1007"/>
      <c r="CX123" s="1007"/>
      <c r="CY123" s="1007"/>
      <c r="CZ123" s="1007"/>
      <c r="DA123" s="1007"/>
      <c r="DB123" s="1007"/>
      <c r="DC123" s="1007"/>
      <c r="DD123" s="1007"/>
      <c r="DE123" s="1007"/>
      <c r="DF123" s="1008"/>
      <c r="DG123" s="945" t="s">
        <v>242</v>
      </c>
      <c r="DH123" s="946"/>
      <c r="DI123" s="946"/>
      <c r="DJ123" s="946"/>
      <c r="DK123" s="947"/>
      <c r="DL123" s="948" t="s">
        <v>420</v>
      </c>
      <c r="DM123" s="946"/>
      <c r="DN123" s="946"/>
      <c r="DO123" s="946"/>
      <c r="DP123" s="947"/>
      <c r="DQ123" s="948" t="s">
        <v>420</v>
      </c>
      <c r="DR123" s="946"/>
      <c r="DS123" s="946"/>
      <c r="DT123" s="946"/>
      <c r="DU123" s="947"/>
      <c r="DV123" s="949" t="s">
        <v>420</v>
      </c>
      <c r="DW123" s="950"/>
      <c r="DX123" s="950"/>
      <c r="DY123" s="950"/>
      <c r="DZ123" s="951"/>
    </row>
    <row r="124" spans="1:130" s="224" customFormat="1" ht="26.25" customHeight="1" thickBot="1" x14ac:dyDescent="0.2">
      <c r="A124" s="1044"/>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420</v>
      </c>
      <c r="AB124" s="946"/>
      <c r="AC124" s="946"/>
      <c r="AD124" s="946"/>
      <c r="AE124" s="947"/>
      <c r="AF124" s="948" t="s">
        <v>420</v>
      </c>
      <c r="AG124" s="946"/>
      <c r="AH124" s="946"/>
      <c r="AI124" s="946"/>
      <c r="AJ124" s="947"/>
      <c r="AK124" s="948" t="s">
        <v>420</v>
      </c>
      <c r="AL124" s="946"/>
      <c r="AM124" s="946"/>
      <c r="AN124" s="946"/>
      <c r="AO124" s="947"/>
      <c r="AP124" s="949" t="s">
        <v>420</v>
      </c>
      <c r="AQ124" s="950"/>
      <c r="AR124" s="950"/>
      <c r="AS124" s="950"/>
      <c r="AT124" s="951"/>
      <c r="AU124" s="1046" t="s">
        <v>483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114.3</v>
      </c>
      <c r="BR124" s="1014"/>
      <c r="BS124" s="1014"/>
      <c r="BT124" s="1014"/>
      <c r="BU124" s="1014"/>
      <c r="BV124" s="1014">
        <v>90.8</v>
      </c>
      <c r="BW124" s="1014"/>
      <c r="BX124" s="1014"/>
      <c r="BY124" s="1014"/>
      <c r="BZ124" s="1014"/>
      <c r="CA124" s="1014">
        <v>61.9</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t="s">
        <v>242</v>
      </c>
      <c r="DH124" s="973"/>
      <c r="DI124" s="973"/>
      <c r="DJ124" s="973"/>
      <c r="DK124" s="974"/>
      <c r="DL124" s="972" t="s">
        <v>242</v>
      </c>
      <c r="DM124" s="973"/>
      <c r="DN124" s="973"/>
      <c r="DO124" s="973"/>
      <c r="DP124" s="974"/>
      <c r="DQ124" s="972" t="s">
        <v>242</v>
      </c>
      <c r="DR124" s="973"/>
      <c r="DS124" s="973"/>
      <c r="DT124" s="973"/>
      <c r="DU124" s="974"/>
      <c r="DV124" s="975" t="s">
        <v>420</v>
      </c>
      <c r="DW124" s="976"/>
      <c r="DX124" s="976"/>
      <c r="DY124" s="976"/>
      <c r="DZ124" s="977"/>
    </row>
    <row r="125" spans="1:130" s="224" customFormat="1" ht="26.25" customHeight="1" x14ac:dyDescent="0.15">
      <c r="A125" s="1044"/>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420</v>
      </c>
      <c r="AB125" s="946"/>
      <c r="AC125" s="946"/>
      <c r="AD125" s="946"/>
      <c r="AE125" s="947"/>
      <c r="AF125" s="948" t="s">
        <v>420</v>
      </c>
      <c r="AG125" s="946"/>
      <c r="AH125" s="946"/>
      <c r="AI125" s="946"/>
      <c r="AJ125" s="947"/>
      <c r="AK125" s="948" t="s">
        <v>449</v>
      </c>
      <c r="AL125" s="946"/>
      <c r="AM125" s="946"/>
      <c r="AN125" s="946"/>
      <c r="AO125" s="947"/>
      <c r="AP125" s="949" t="s">
        <v>420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242</v>
      </c>
      <c r="DH125" s="918"/>
      <c r="DI125" s="918"/>
      <c r="DJ125" s="918"/>
      <c r="DK125" s="918"/>
      <c r="DL125" s="918" t="s">
        <v>242</v>
      </c>
      <c r="DM125" s="918"/>
      <c r="DN125" s="918"/>
      <c r="DO125" s="918"/>
      <c r="DP125" s="918"/>
      <c r="DQ125" s="918" t="s">
        <v>420</v>
      </c>
      <c r="DR125" s="918"/>
      <c r="DS125" s="918"/>
      <c r="DT125" s="918"/>
      <c r="DU125" s="918"/>
      <c r="DV125" s="919" t="s">
        <v>420</v>
      </c>
      <c r="DW125" s="919"/>
      <c r="DX125" s="919"/>
      <c r="DY125" s="919"/>
      <c r="DZ125" s="920"/>
    </row>
    <row r="126" spans="1:130" s="224" customFormat="1" ht="26.25" customHeight="1" thickBot="1" x14ac:dyDescent="0.2">
      <c r="A126" s="1044"/>
      <c r="B126" s="936"/>
      <c r="C126" s="909" t="s">
        <v>472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105061</v>
      </c>
      <c r="AB126" s="946"/>
      <c r="AC126" s="946"/>
      <c r="AD126" s="946"/>
      <c r="AE126" s="947"/>
      <c r="AF126" s="948" t="s">
        <v>242</v>
      </c>
      <c r="AG126" s="946"/>
      <c r="AH126" s="946"/>
      <c r="AI126" s="946"/>
      <c r="AJ126" s="947"/>
      <c r="AK126" s="948" t="s">
        <v>420</v>
      </c>
      <c r="AL126" s="946"/>
      <c r="AM126" s="946"/>
      <c r="AN126" s="946"/>
      <c r="AO126" s="947"/>
      <c r="AP126" s="949" t="s">
        <v>420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242</v>
      </c>
      <c r="DH126" s="913"/>
      <c r="DI126" s="913"/>
      <c r="DJ126" s="913"/>
      <c r="DK126" s="913"/>
      <c r="DL126" s="913" t="s">
        <v>242</v>
      </c>
      <c r="DM126" s="913"/>
      <c r="DN126" s="913"/>
      <c r="DO126" s="913"/>
      <c r="DP126" s="913"/>
      <c r="DQ126" s="913" t="s">
        <v>420</v>
      </c>
      <c r="DR126" s="913"/>
      <c r="DS126" s="913"/>
      <c r="DT126" s="913"/>
      <c r="DU126" s="913"/>
      <c r="DV126" s="914" t="s">
        <v>242</v>
      </c>
      <c r="DW126" s="914"/>
      <c r="DX126" s="914"/>
      <c r="DY126" s="914"/>
      <c r="DZ126" s="915"/>
    </row>
    <row r="127" spans="1:130" s="224" customFormat="1" ht="26.25" customHeight="1" x14ac:dyDescent="0.15">
      <c r="A127" s="1045"/>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242</v>
      </c>
      <c r="AB127" s="946"/>
      <c r="AC127" s="946"/>
      <c r="AD127" s="946"/>
      <c r="AE127" s="947"/>
      <c r="AF127" s="948" t="s">
        <v>420</v>
      </c>
      <c r="AG127" s="946"/>
      <c r="AH127" s="946"/>
      <c r="AI127" s="946"/>
      <c r="AJ127" s="947"/>
      <c r="AK127" s="948" t="s">
        <v>420</v>
      </c>
      <c r="AL127" s="946"/>
      <c r="AM127" s="946"/>
      <c r="AN127" s="946"/>
      <c r="AO127" s="947"/>
      <c r="AP127" s="949" t="s">
        <v>242</v>
      </c>
      <c r="AQ127" s="950"/>
      <c r="AR127" s="950"/>
      <c r="AS127" s="950"/>
      <c r="AT127" s="951"/>
      <c r="AU127" s="226"/>
      <c r="AV127" s="226"/>
      <c r="AW127" s="226"/>
      <c r="AX127" s="1018" t="s">
        <v>489</v>
      </c>
      <c r="AY127" s="1019"/>
      <c r="AZ127" s="1019"/>
      <c r="BA127" s="1019"/>
      <c r="BB127" s="1019"/>
      <c r="BC127" s="1019"/>
      <c r="BD127" s="1019"/>
      <c r="BE127" s="1020"/>
      <c r="BF127" s="1021" t="s">
        <v>490</v>
      </c>
      <c r="BG127" s="1019"/>
      <c r="BH127" s="1019"/>
      <c r="BI127" s="1019"/>
      <c r="BJ127" s="1019"/>
      <c r="BK127" s="1019"/>
      <c r="BL127" s="1020"/>
      <c r="BM127" s="1021" t="s">
        <v>491</v>
      </c>
      <c r="BN127" s="1019"/>
      <c r="BO127" s="1019"/>
      <c r="BP127" s="1019"/>
      <c r="BQ127" s="1019"/>
      <c r="BR127" s="1019"/>
      <c r="BS127" s="1020"/>
      <c r="BT127" s="1021" t="s">
        <v>492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242</v>
      </c>
      <c r="DH127" s="913"/>
      <c r="DI127" s="913"/>
      <c r="DJ127" s="913"/>
      <c r="DK127" s="913"/>
      <c r="DL127" s="913" t="s">
        <v>242</v>
      </c>
      <c r="DM127" s="913"/>
      <c r="DN127" s="913"/>
      <c r="DO127" s="913"/>
      <c r="DP127" s="913"/>
      <c r="DQ127" s="913" t="s">
        <v>242</v>
      </c>
      <c r="DR127" s="913"/>
      <c r="DS127" s="913"/>
      <c r="DT127" s="913"/>
      <c r="DU127" s="913"/>
      <c r="DV127" s="914" t="s">
        <v>242</v>
      </c>
      <c r="DW127" s="914"/>
      <c r="DX127" s="914"/>
      <c r="DY127" s="914"/>
      <c r="DZ127" s="915"/>
    </row>
    <row r="128" spans="1:130" s="224" customFormat="1" ht="26.25" customHeight="1" thickBot="1" x14ac:dyDescent="0.2">
      <c r="A128" s="1028" t="s">
        <v>494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495</v>
      </c>
      <c r="X128" s="1030"/>
      <c r="Y128" s="1030"/>
      <c r="Z128" s="1031"/>
      <c r="AA128" s="1032">
        <v>109719</v>
      </c>
      <c r="AB128" s="1033"/>
      <c r="AC128" s="1033"/>
      <c r="AD128" s="1033"/>
      <c r="AE128" s="1034"/>
      <c r="AF128" s="1035">
        <v>97169</v>
      </c>
      <c r="AG128" s="1033"/>
      <c r="AH128" s="1033"/>
      <c r="AI128" s="1033"/>
      <c r="AJ128" s="1034"/>
      <c r="AK128" s="1035">
        <v>107565</v>
      </c>
      <c r="AL128" s="1033"/>
      <c r="AM128" s="1033"/>
      <c r="AN128" s="1033"/>
      <c r="AO128" s="1034"/>
      <c r="AP128" s="1036"/>
      <c r="AQ128" s="1037"/>
      <c r="AR128" s="1037"/>
      <c r="AS128" s="1037"/>
      <c r="AT128" s="1038"/>
      <c r="AU128" s="226"/>
      <c r="AV128" s="226"/>
      <c r="AW128" s="226"/>
      <c r="AX128" s="883" t="s">
        <v>496</v>
      </c>
      <c r="AY128" s="884"/>
      <c r="AZ128" s="884"/>
      <c r="BA128" s="884"/>
      <c r="BB128" s="884"/>
      <c r="BC128" s="884"/>
      <c r="BD128" s="884"/>
      <c r="BE128" s="885"/>
      <c r="BF128" s="1039" t="s">
        <v>242</v>
      </c>
      <c r="BG128" s="1040"/>
      <c r="BH128" s="1040"/>
      <c r="BI128" s="1040"/>
      <c r="BJ128" s="1040"/>
      <c r="BK128" s="1040"/>
      <c r="BL128" s="1041"/>
      <c r="BM128" s="1039">
        <v>13.29</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v>212</v>
      </c>
      <c r="DH128" s="1025"/>
      <c r="DI128" s="1025"/>
      <c r="DJ128" s="1025"/>
      <c r="DK128" s="1025"/>
      <c r="DL128" s="1025">
        <v>159</v>
      </c>
      <c r="DM128" s="1025"/>
      <c r="DN128" s="1025"/>
      <c r="DO128" s="1025"/>
      <c r="DP128" s="1025"/>
      <c r="DQ128" s="1025">
        <v>101</v>
      </c>
      <c r="DR128" s="1025"/>
      <c r="DS128" s="1025"/>
      <c r="DT128" s="1025"/>
      <c r="DU128" s="1025"/>
      <c r="DV128" s="1026">
        <v>0</v>
      </c>
      <c r="DW128" s="1026"/>
      <c r="DX128" s="1026"/>
      <c r="DY128" s="1026"/>
      <c r="DZ128" s="1027"/>
    </row>
    <row r="129" spans="1:131" s="224"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10292608</v>
      </c>
      <c r="AB129" s="946"/>
      <c r="AC129" s="946"/>
      <c r="AD129" s="946"/>
      <c r="AE129" s="947"/>
      <c r="AF129" s="948">
        <v>10552313</v>
      </c>
      <c r="AG129" s="946"/>
      <c r="AH129" s="946"/>
      <c r="AI129" s="946"/>
      <c r="AJ129" s="947"/>
      <c r="AK129" s="948">
        <v>10246752</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242</v>
      </c>
      <c r="BG129" s="1054"/>
      <c r="BH129" s="1054"/>
      <c r="BI129" s="1054"/>
      <c r="BJ129" s="1054"/>
      <c r="BK129" s="1054"/>
      <c r="BL129" s="1055"/>
      <c r="BM129" s="1053">
        <v>18.29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2190091</v>
      </c>
      <c r="AB130" s="946"/>
      <c r="AC130" s="946"/>
      <c r="AD130" s="946"/>
      <c r="AE130" s="947"/>
      <c r="AF130" s="948">
        <v>2162687</v>
      </c>
      <c r="AG130" s="946"/>
      <c r="AH130" s="946"/>
      <c r="AI130" s="946"/>
      <c r="AJ130" s="947"/>
      <c r="AK130" s="948">
        <v>2078139</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15.2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8102517</v>
      </c>
      <c r="AB131" s="973"/>
      <c r="AC131" s="973"/>
      <c r="AD131" s="973"/>
      <c r="AE131" s="974"/>
      <c r="AF131" s="972">
        <v>8389626</v>
      </c>
      <c r="AG131" s="973"/>
      <c r="AH131" s="973"/>
      <c r="AI131" s="973"/>
      <c r="AJ131" s="974"/>
      <c r="AK131" s="972">
        <v>8168613</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v>61.9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15.83102178</v>
      </c>
      <c r="AB132" s="1084"/>
      <c r="AC132" s="1084"/>
      <c r="AD132" s="1084"/>
      <c r="AE132" s="1085"/>
      <c r="AF132" s="1086">
        <v>14.873344769999999</v>
      </c>
      <c r="AG132" s="1084"/>
      <c r="AH132" s="1084"/>
      <c r="AI132" s="1084"/>
      <c r="AJ132" s="1085"/>
      <c r="AK132" s="1086">
        <v>15.157505929999999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16.399999999999999</v>
      </c>
      <c r="AB133" s="1067"/>
      <c r="AC133" s="1067"/>
      <c r="AD133" s="1067"/>
      <c r="AE133" s="1068"/>
      <c r="AF133" s="1066">
        <v>15.9</v>
      </c>
      <c r="AG133" s="1067"/>
      <c r="AH133" s="1067"/>
      <c r="AI133" s="1067"/>
      <c r="AJ133" s="1068"/>
      <c r="AK133" s="1066">
        <v>15.2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gn5KgPzGyWO6fTRIEGRbUcIh/IKYAY7XulADCDFB/llCJZ84cI7IJnPasne6DsS006mTLzExVRs50a/0rPTnA==" saltValue="6u3wg/TGOvBcN7pKOiHX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97181-613A-45A1-BB2D-D83DDE1F1403}">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PMtLzMUF/elR/qvrTJZ+AZFTEreuZQuyCn4niE4iwqlowtHLwAT2cYlqIzNlWEt+fBJW4dsY4vOPNnNs/m5Q0A==" saltValue="d0p6rE02IAmoEFnfNvTRm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OEnA9X9Fpk3aZRLKNWi9YUiMJC/Qog3hlp8ncgPwYk8xdvPudOK7swE5hNX8ruEBSzy/avheWVgdLUXZPiBVg==" saltValue="oHexGADL+sp18uU/XTLb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2809003</v>
      </c>
      <c r="AP9" s="274">
        <v>93868</v>
      </c>
      <c r="AQ9" s="275">
        <v>105319</v>
      </c>
      <c r="AR9" s="276">
        <v>-10.9</v>
      </c>
    </row>
    <row r="10" spans="1:46" ht="13.5" customHeight="1" x14ac:dyDescent="0.15">
      <c r="A10" s="259"/>
      <c r="AK10" s="1103" t="s">
        <v>517</v>
      </c>
      <c r="AL10" s="1104"/>
      <c r="AM10" s="1104"/>
      <c r="AN10" s="1105"/>
      <c r="AO10" s="277">
        <v>441102</v>
      </c>
      <c r="AP10" s="277">
        <v>14740</v>
      </c>
      <c r="AQ10" s="278">
        <v>9860</v>
      </c>
      <c r="AR10" s="279">
        <v>49.5</v>
      </c>
    </row>
    <row r="11" spans="1:46" ht="13.5" customHeight="1" x14ac:dyDescent="0.15">
      <c r="A11" s="259"/>
      <c r="AK11" s="1103" t="s">
        <v>518</v>
      </c>
      <c r="AL11" s="1104"/>
      <c r="AM11" s="1104"/>
      <c r="AN11" s="1105"/>
      <c r="AO11" s="277">
        <v>78540</v>
      </c>
      <c r="AP11" s="277">
        <v>2625</v>
      </c>
      <c r="AQ11" s="278">
        <v>1656</v>
      </c>
      <c r="AR11" s="279">
        <v>58.5</v>
      </c>
    </row>
    <row r="12" spans="1:46" ht="13.5" customHeight="1" x14ac:dyDescent="0.15">
      <c r="A12" s="259"/>
      <c r="AK12" s="1103" t="s">
        <v>519</v>
      </c>
      <c r="AL12" s="1104"/>
      <c r="AM12" s="1104"/>
      <c r="AN12" s="1105"/>
      <c r="AO12" s="277" t="s">
        <v>520</v>
      </c>
      <c r="AP12" s="277" t="s">
        <v>520</v>
      </c>
      <c r="AQ12" s="278">
        <v>3</v>
      </c>
      <c r="AR12" s="279" t="s">
        <v>520</v>
      </c>
    </row>
    <row r="13" spans="1:46" ht="13.5" customHeight="1" x14ac:dyDescent="0.15">
      <c r="A13" s="259"/>
      <c r="AK13" s="1103" t="s">
        <v>521</v>
      </c>
      <c r="AL13" s="1104"/>
      <c r="AM13" s="1104"/>
      <c r="AN13" s="1105"/>
      <c r="AO13" s="277">
        <v>143496</v>
      </c>
      <c r="AP13" s="277">
        <v>4795</v>
      </c>
      <c r="AQ13" s="278">
        <v>4056</v>
      </c>
      <c r="AR13" s="279">
        <v>18.2</v>
      </c>
    </row>
    <row r="14" spans="1:46" ht="13.5" customHeight="1" x14ac:dyDescent="0.15">
      <c r="A14" s="259"/>
      <c r="AK14" s="1103" t="s">
        <v>522</v>
      </c>
      <c r="AL14" s="1104"/>
      <c r="AM14" s="1104"/>
      <c r="AN14" s="1105"/>
      <c r="AO14" s="277">
        <v>14334</v>
      </c>
      <c r="AP14" s="277">
        <v>479</v>
      </c>
      <c r="AQ14" s="278">
        <v>2339</v>
      </c>
      <c r="AR14" s="279">
        <v>-79.5</v>
      </c>
    </row>
    <row r="15" spans="1:46" ht="13.5" customHeight="1" x14ac:dyDescent="0.15">
      <c r="A15" s="259"/>
      <c r="AK15" s="1106" t="s">
        <v>523</v>
      </c>
      <c r="AL15" s="1107"/>
      <c r="AM15" s="1107"/>
      <c r="AN15" s="1108"/>
      <c r="AO15" s="277">
        <v>-268670</v>
      </c>
      <c r="AP15" s="277">
        <v>-8978</v>
      </c>
      <c r="AQ15" s="278">
        <v>-7717</v>
      </c>
      <c r="AR15" s="279">
        <v>16.3</v>
      </c>
    </row>
    <row r="16" spans="1:46" x14ac:dyDescent="0.15">
      <c r="A16" s="259"/>
      <c r="AK16" s="1106" t="s">
        <v>191</v>
      </c>
      <c r="AL16" s="1107"/>
      <c r="AM16" s="1107"/>
      <c r="AN16" s="1108"/>
      <c r="AO16" s="277">
        <v>3217805</v>
      </c>
      <c r="AP16" s="277">
        <v>107529</v>
      </c>
      <c r="AQ16" s="278">
        <v>115515</v>
      </c>
      <c r="AR16" s="279">
        <v>-6.9</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9.66</v>
      </c>
      <c r="AP21" s="290">
        <v>10.69</v>
      </c>
      <c r="AQ21" s="291">
        <v>-1.03</v>
      </c>
      <c r="AS21" s="292"/>
      <c r="AT21" s="288"/>
    </row>
    <row r="22" spans="1:46" s="260" customFormat="1" x14ac:dyDescent="0.15">
      <c r="A22" s="288"/>
      <c r="AK22" s="1109" t="s">
        <v>529</v>
      </c>
      <c r="AL22" s="1110"/>
      <c r="AM22" s="1110"/>
      <c r="AN22" s="1111"/>
      <c r="AO22" s="293">
        <v>95.1</v>
      </c>
      <c r="AP22" s="294">
        <v>97.4</v>
      </c>
      <c r="AQ22" s="295">
        <v>-2.2999999999999998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2473522</v>
      </c>
      <c r="AP32" s="303">
        <v>82657</v>
      </c>
      <c r="AQ32" s="304">
        <v>74824</v>
      </c>
      <c r="AR32" s="305">
        <v>10.5</v>
      </c>
    </row>
    <row r="33" spans="1:46" ht="13.5" customHeight="1" x14ac:dyDescent="0.15">
      <c r="A33" s="259"/>
      <c r="AK33" s="1117" t="s">
        <v>534</v>
      </c>
      <c r="AL33" s="1118"/>
      <c r="AM33" s="1118"/>
      <c r="AN33" s="1119"/>
      <c r="AO33" s="303" t="s">
        <v>520</v>
      </c>
      <c r="AP33" s="303" t="s">
        <v>520</v>
      </c>
      <c r="AQ33" s="304" t="s">
        <v>520</v>
      </c>
      <c r="AR33" s="305" t="s">
        <v>520</v>
      </c>
    </row>
    <row r="34" spans="1:46" ht="27" customHeight="1" x14ac:dyDescent="0.15">
      <c r="A34" s="259"/>
      <c r="AK34" s="1117" t="s">
        <v>535</v>
      </c>
      <c r="AL34" s="1118"/>
      <c r="AM34" s="1118"/>
      <c r="AN34" s="1119"/>
      <c r="AO34" s="303" t="s">
        <v>520</v>
      </c>
      <c r="AP34" s="303" t="s">
        <v>520</v>
      </c>
      <c r="AQ34" s="304">
        <v>1</v>
      </c>
      <c r="AR34" s="305" t="s">
        <v>520</v>
      </c>
    </row>
    <row r="35" spans="1:46" ht="27" customHeight="1" x14ac:dyDescent="0.15">
      <c r="A35" s="259"/>
      <c r="AK35" s="1117" t="s">
        <v>536</v>
      </c>
      <c r="AL35" s="1118"/>
      <c r="AM35" s="1118"/>
      <c r="AN35" s="1119"/>
      <c r="AO35" s="303">
        <v>744461</v>
      </c>
      <c r="AP35" s="303">
        <v>24878</v>
      </c>
      <c r="AQ35" s="304">
        <v>17427</v>
      </c>
      <c r="AR35" s="305">
        <v>42.8</v>
      </c>
    </row>
    <row r="36" spans="1:46" ht="27" customHeight="1" x14ac:dyDescent="0.15">
      <c r="A36" s="259"/>
      <c r="AK36" s="1117" t="s">
        <v>537</v>
      </c>
      <c r="AL36" s="1118"/>
      <c r="AM36" s="1118"/>
      <c r="AN36" s="1119"/>
      <c r="AO36" s="303">
        <v>205879</v>
      </c>
      <c r="AP36" s="303">
        <v>6880</v>
      </c>
      <c r="AQ36" s="304">
        <v>2447</v>
      </c>
      <c r="AR36" s="305">
        <v>181.2</v>
      </c>
    </row>
    <row r="37" spans="1:46" ht="13.5" customHeight="1" x14ac:dyDescent="0.15">
      <c r="A37" s="259"/>
      <c r="AK37" s="1117" t="s">
        <v>538</v>
      </c>
      <c r="AL37" s="1118"/>
      <c r="AM37" s="1118"/>
      <c r="AN37" s="1119"/>
      <c r="AO37" s="303" t="s">
        <v>520</v>
      </c>
      <c r="AP37" s="303" t="s">
        <v>520</v>
      </c>
      <c r="AQ37" s="304">
        <v>591</v>
      </c>
      <c r="AR37" s="305" t="s">
        <v>520</v>
      </c>
    </row>
    <row r="38" spans="1:46" ht="27" customHeight="1" x14ac:dyDescent="0.15">
      <c r="A38" s="259"/>
      <c r="AK38" s="1120" t="s">
        <v>539</v>
      </c>
      <c r="AL38" s="1121"/>
      <c r="AM38" s="1121"/>
      <c r="AN38" s="1122"/>
      <c r="AO38" s="306" t="s">
        <v>520</v>
      </c>
      <c r="AP38" s="306" t="s">
        <v>520</v>
      </c>
      <c r="AQ38" s="307">
        <v>2</v>
      </c>
      <c r="AR38" s="295" t="s">
        <v>520</v>
      </c>
      <c r="AS38" s="302"/>
    </row>
    <row r="39" spans="1:46" x14ac:dyDescent="0.15">
      <c r="A39" s="259"/>
      <c r="AK39" s="1120" t="s">
        <v>540</v>
      </c>
      <c r="AL39" s="1121"/>
      <c r="AM39" s="1121"/>
      <c r="AN39" s="1122"/>
      <c r="AO39" s="303">
        <v>-107565</v>
      </c>
      <c r="AP39" s="303">
        <v>-3594</v>
      </c>
      <c r="AQ39" s="304">
        <v>-3618</v>
      </c>
      <c r="AR39" s="305">
        <v>-0.7</v>
      </c>
      <c r="AS39" s="302"/>
    </row>
    <row r="40" spans="1:46" ht="27" customHeight="1" x14ac:dyDescent="0.15">
      <c r="A40" s="259"/>
      <c r="AK40" s="1117" t="s">
        <v>541</v>
      </c>
      <c r="AL40" s="1118"/>
      <c r="AM40" s="1118"/>
      <c r="AN40" s="1119"/>
      <c r="AO40" s="303">
        <v>-2078139</v>
      </c>
      <c r="AP40" s="303">
        <v>-69445</v>
      </c>
      <c r="AQ40" s="304">
        <v>-63812</v>
      </c>
      <c r="AR40" s="305">
        <v>8.8000000000000007</v>
      </c>
      <c r="AS40" s="302"/>
    </row>
    <row r="41" spans="1:46" x14ac:dyDescent="0.15">
      <c r="A41" s="259"/>
      <c r="AK41" s="1123" t="s">
        <v>304</v>
      </c>
      <c r="AL41" s="1124"/>
      <c r="AM41" s="1124"/>
      <c r="AN41" s="1125"/>
      <c r="AO41" s="303">
        <v>1238158</v>
      </c>
      <c r="AP41" s="303">
        <v>41375</v>
      </c>
      <c r="AQ41" s="304">
        <v>27863</v>
      </c>
      <c r="AR41" s="305">
        <v>48.5</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1687711</v>
      </c>
      <c r="AN51" s="325">
        <v>53099</v>
      </c>
      <c r="AO51" s="326">
        <v>17.2</v>
      </c>
      <c r="AP51" s="327">
        <v>85173</v>
      </c>
      <c r="AQ51" s="328">
        <v>-4.3</v>
      </c>
      <c r="AR51" s="329">
        <v>21.5</v>
      </c>
    </row>
    <row r="52" spans="1:44" x14ac:dyDescent="0.15">
      <c r="A52" s="259"/>
      <c r="AK52" s="330"/>
      <c r="AL52" s="331" t="s">
        <v>552</v>
      </c>
      <c r="AM52" s="332">
        <v>1002224</v>
      </c>
      <c r="AN52" s="333">
        <v>31532</v>
      </c>
      <c r="AO52" s="334">
        <v>13.3</v>
      </c>
      <c r="AP52" s="335">
        <v>43913</v>
      </c>
      <c r="AQ52" s="336">
        <v>-3.4</v>
      </c>
      <c r="AR52" s="337">
        <v>16.7</v>
      </c>
    </row>
    <row r="53" spans="1:44" x14ac:dyDescent="0.15">
      <c r="A53" s="259"/>
      <c r="AK53" s="315" t="s">
        <v>553</v>
      </c>
      <c r="AL53" s="316"/>
      <c r="AM53" s="324">
        <v>1018123</v>
      </c>
      <c r="AN53" s="325">
        <v>32596</v>
      </c>
      <c r="AO53" s="326">
        <v>-38.6</v>
      </c>
      <c r="AP53" s="327">
        <v>94081</v>
      </c>
      <c r="AQ53" s="328">
        <v>10.5</v>
      </c>
      <c r="AR53" s="329">
        <v>-49.1</v>
      </c>
    </row>
    <row r="54" spans="1:44" x14ac:dyDescent="0.15">
      <c r="A54" s="259"/>
      <c r="AK54" s="330"/>
      <c r="AL54" s="331" t="s">
        <v>552</v>
      </c>
      <c r="AM54" s="332">
        <v>649232</v>
      </c>
      <c r="AN54" s="333">
        <v>20785</v>
      </c>
      <c r="AO54" s="334">
        <v>-34.1</v>
      </c>
      <c r="AP54" s="335">
        <v>48949</v>
      </c>
      <c r="AQ54" s="336">
        <v>11.5</v>
      </c>
      <c r="AR54" s="337">
        <v>-45.6</v>
      </c>
    </row>
    <row r="55" spans="1:44" x14ac:dyDescent="0.15">
      <c r="A55" s="259"/>
      <c r="AK55" s="315" t="s">
        <v>554</v>
      </c>
      <c r="AL55" s="316"/>
      <c r="AM55" s="324">
        <v>1443177</v>
      </c>
      <c r="AN55" s="325">
        <v>46902</v>
      </c>
      <c r="AO55" s="326">
        <v>43.9</v>
      </c>
      <c r="AP55" s="327">
        <v>92632</v>
      </c>
      <c r="AQ55" s="328">
        <v>-1.5</v>
      </c>
      <c r="AR55" s="329">
        <v>45.4</v>
      </c>
    </row>
    <row r="56" spans="1:44" x14ac:dyDescent="0.15">
      <c r="A56" s="259"/>
      <c r="AK56" s="330"/>
      <c r="AL56" s="331" t="s">
        <v>552</v>
      </c>
      <c r="AM56" s="332">
        <v>667524</v>
      </c>
      <c r="AN56" s="333">
        <v>21694</v>
      </c>
      <c r="AO56" s="334">
        <v>4.4000000000000004</v>
      </c>
      <c r="AP56" s="335">
        <v>47978</v>
      </c>
      <c r="AQ56" s="336">
        <v>-2</v>
      </c>
      <c r="AR56" s="337">
        <v>6.4</v>
      </c>
    </row>
    <row r="57" spans="1:44" x14ac:dyDescent="0.15">
      <c r="A57" s="259"/>
      <c r="AK57" s="315" t="s">
        <v>555</v>
      </c>
      <c r="AL57" s="316"/>
      <c r="AM57" s="324">
        <v>1515658</v>
      </c>
      <c r="AN57" s="325">
        <v>49780</v>
      </c>
      <c r="AO57" s="326">
        <v>6.1</v>
      </c>
      <c r="AP57" s="327">
        <v>96469</v>
      </c>
      <c r="AQ57" s="328">
        <v>4.0999999999999996</v>
      </c>
      <c r="AR57" s="329">
        <v>2</v>
      </c>
    </row>
    <row r="58" spans="1:44" x14ac:dyDescent="0.15">
      <c r="A58" s="259"/>
      <c r="AK58" s="330"/>
      <c r="AL58" s="331" t="s">
        <v>552</v>
      </c>
      <c r="AM58" s="332">
        <v>889593</v>
      </c>
      <c r="AN58" s="333">
        <v>29218</v>
      </c>
      <c r="AO58" s="334">
        <v>34.700000000000003</v>
      </c>
      <c r="AP58" s="335">
        <v>49775</v>
      </c>
      <c r="AQ58" s="336">
        <v>3.7</v>
      </c>
      <c r="AR58" s="337">
        <v>31</v>
      </c>
    </row>
    <row r="59" spans="1:44" x14ac:dyDescent="0.15">
      <c r="A59" s="259"/>
      <c r="AK59" s="315" t="s">
        <v>556</v>
      </c>
      <c r="AL59" s="316"/>
      <c r="AM59" s="324">
        <v>1174509</v>
      </c>
      <c r="AN59" s="325">
        <v>39248</v>
      </c>
      <c r="AO59" s="326">
        <v>-21.2</v>
      </c>
      <c r="AP59" s="327">
        <v>85743</v>
      </c>
      <c r="AQ59" s="328">
        <v>-11.1</v>
      </c>
      <c r="AR59" s="329">
        <v>-10.1</v>
      </c>
    </row>
    <row r="60" spans="1:44" x14ac:dyDescent="0.15">
      <c r="A60" s="259"/>
      <c r="AK60" s="330"/>
      <c r="AL60" s="331" t="s">
        <v>552</v>
      </c>
      <c r="AM60" s="332">
        <v>606695</v>
      </c>
      <c r="AN60" s="333">
        <v>20274</v>
      </c>
      <c r="AO60" s="334">
        <v>-30.6</v>
      </c>
      <c r="AP60" s="335">
        <v>45231</v>
      </c>
      <c r="AQ60" s="336">
        <v>-9.1</v>
      </c>
      <c r="AR60" s="337">
        <v>-21.5</v>
      </c>
    </row>
    <row r="61" spans="1:44" x14ac:dyDescent="0.15">
      <c r="A61" s="259"/>
      <c r="AK61" s="315" t="s">
        <v>557</v>
      </c>
      <c r="AL61" s="338"/>
      <c r="AM61" s="324">
        <v>1367836</v>
      </c>
      <c r="AN61" s="325">
        <v>44325</v>
      </c>
      <c r="AO61" s="326">
        <v>1.5</v>
      </c>
      <c r="AP61" s="327">
        <v>90820</v>
      </c>
      <c r="AQ61" s="339">
        <v>-0.5</v>
      </c>
      <c r="AR61" s="329">
        <v>2</v>
      </c>
    </row>
    <row r="62" spans="1:44" x14ac:dyDescent="0.15">
      <c r="A62" s="259"/>
      <c r="AK62" s="330"/>
      <c r="AL62" s="331" t="s">
        <v>552</v>
      </c>
      <c r="AM62" s="332">
        <v>763054</v>
      </c>
      <c r="AN62" s="333">
        <v>24701</v>
      </c>
      <c r="AO62" s="334">
        <v>-2.5</v>
      </c>
      <c r="AP62" s="335">
        <v>47169</v>
      </c>
      <c r="AQ62" s="336">
        <v>0.1</v>
      </c>
      <c r="AR62" s="337">
        <v>-2.6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jSxlaes+OXtS5PaoweebuknEjUeT+FWq/eSLVfADAfDdCvfKP+gcca2JJiXPc7u37XV+qDIlTnutAzClFvXw==" saltValue="sjczd3aHIlXY+kbyr6Yo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2il52kXkRC94cKxp5a1KC9UWuVzn4XOeKxp+iraAFT7GKFWh0TnLOsTJPf8vTG+sNJvQV9iXWILoaMiyjEP6RQ==" saltValue="hGjHpzBcOUmOrv8E/BJx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jr6mYpQLrmtKc+1k+HRJddxVKfTpeIz4T3SvaX+AvrltmsjqOWHVY3AaCNyHtetOrViiLVpkak0ho6z2/eJIhg==" saltValue="k4WpjIzrcyykCJADdKKy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8.42</v>
      </c>
      <c r="G47" s="12">
        <v>7.45</v>
      </c>
      <c r="H47" s="12">
        <v>7.27</v>
      </c>
      <c r="I47" s="12">
        <v>7.09</v>
      </c>
      <c r="J47" s="13">
        <v>9.7799999999999994</v>
      </c>
    </row>
    <row r="48" spans="2:10" ht="57.75" customHeight="1" x14ac:dyDescent="0.15">
      <c r="B48" s="14"/>
      <c r="C48" s="1128" t="s">
        <v>4</v>
      </c>
      <c r="D48" s="1128"/>
      <c r="E48" s="1129"/>
      <c r="F48" s="15">
        <v>3.94</v>
      </c>
      <c r="G48" s="16">
        <v>4.0999999999999996</v>
      </c>
      <c r="H48" s="16">
        <v>5.94</v>
      </c>
      <c r="I48" s="16">
        <v>11.4</v>
      </c>
      <c r="J48" s="17">
        <v>8.9600000000000009</v>
      </c>
    </row>
    <row r="49" spans="2:10" ht="57.75" customHeight="1" thickBot="1" x14ac:dyDescent="0.2">
      <c r="B49" s="18"/>
      <c r="C49" s="1130" t="s">
        <v>5</v>
      </c>
      <c r="D49" s="1130"/>
      <c r="E49" s="1131"/>
      <c r="F49" s="19" t="s">
        <v>566</v>
      </c>
      <c r="G49" s="20" t="s">
        <v>567</v>
      </c>
      <c r="H49" s="20">
        <v>1.94</v>
      </c>
      <c r="I49" s="20">
        <v>5.61</v>
      </c>
      <c r="J49" s="21" t="s">
        <v>568</v>
      </c>
    </row>
    <row r="50" spans="2:10" x14ac:dyDescent="0.15"/>
  </sheetData>
  <sheetProtection algorithmName="SHA-512" hashValue="R+9QKr/CNlJ2hKk4eDp1o73Inn/mrBDBT1onVc6GiKi+V7dLiIJ+ECuapL07DfKMsI5/XzS2139gRMUbDvhjCw==" saltValue="0a8GdTnl47/MPbS22Re3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手塚雅也</cp:lastModifiedBy>
  <cp:lastPrinted>2024-03-12T03:03:33Z</cp:lastPrinted>
  <dcterms:created xsi:type="dcterms:W3CDTF">2024-02-05T01:18:33Z</dcterms:created>
  <dcterms:modified xsi:type="dcterms:W3CDTF">2024-03-18T00:19:04Z</dcterms:modified>
  <cp:category/>
</cp:coreProperties>
</file>