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AA38" i="11" l="1"/>
  <c r="AA37" i="11"/>
  <c r="AA36" i="11"/>
  <c r="AA35" i="11"/>
  <c r="AA34" i="11"/>
  <c r="AA33" i="11"/>
  <c r="AA32" i="11"/>
  <c r="AA31" i="11"/>
  <c r="AA30" i="11"/>
  <c r="AA29" i="11"/>
  <c r="AA28" i="11"/>
  <c r="AA79" i="11"/>
  <c r="AA78" i="11"/>
  <c r="AA77" i="11"/>
  <c r="AA76" i="11"/>
  <c r="AA75" i="11"/>
  <c r="AA74" i="11"/>
  <c r="AA73" i="11"/>
  <c r="AA72" i="11"/>
  <c r="AA71" i="11"/>
  <c r="AA70" i="11"/>
  <c r="AA69" i="11"/>
  <c r="AA68" i="11"/>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AM34" i="9"/>
  <c r="AM35" i="9" s="1"/>
  <c r="AM36" i="9" s="1"/>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<sst xmlns="http://schemas.openxmlformats.org/spreadsheetml/2006/main" count="1044" uniqueCount="568">
  <si>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</si>
  <si>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</si>
  <si>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</si>
  <si>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</si>
  <si>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</si>
  <si>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</si>
  <si>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</si>
  <si>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</si>
  <si>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</si>
  <si>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</si>
  <si>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</si>
  <si>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</si>
  <si>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</si>
  <si>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</si>
  <si>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</si>
  <si>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</si>
  <si>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</si>
  <si>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</si>
  <si>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</si>
  <si>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</si>
  <si>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</si>
  <si>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</si>
  <si>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</si>
  <si>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</si>
  <si>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</si>
  <si>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</si>
  <si>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</si>
  <si>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</si>
  <si>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</si>
  <si>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</si>
  <si>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</si>
  <si>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</si>
  <si>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</si>
  <si>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</si>
  <si>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</si>
  <si>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</si>
  <si>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</si>
  <si>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</si>
  <si>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</si>
  <si>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</si>
  <si>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</si>
  <si>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</si>
  <si>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</si>
  <si>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</si>
  <si>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</si>
  <si>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</si>
  <si>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</si>
  <si>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</si>
  <si>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</si>
  <si>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</si>
  <si>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</si>
  <si>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</si>
  <si>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</si>
  <si>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</si>
  <si>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</si>
  <si>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</si>
  <si>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</si>
  <si>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</si>
  <si>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</si>
  <si>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</si>
  <si>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</si>
  <si>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</si>
  <si>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</si>
  <si>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</si>
  <si>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</si>
  <si>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</si>
  <si>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</si>
  <si>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</si>
  <si>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</si>
  <si>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</si>
  <si>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</si>
  <si>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</si>
  <si>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</si>
  <si>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</si>
  <si>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</si>
  <si>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</si>
  <si>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</si>
  <si>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</si>
  <si>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</si>
  <si>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</si>
  <si>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</si>
  <si>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</si>
  <si>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</si>
  <si>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</si>
  <si>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</si>
  <si>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</si>
  <si>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</si>
  <si>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</si>
  <si>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</si>
  <si>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</si>
  <si>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</si>
  <si>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</si>
  <si>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</si>
  <si>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</si>
  <si>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</si>
  <si>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</si>
  <si>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</si>
  <si>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</si>
  <si>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</si>
  <si>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</si>
  <si>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</si>
  <si>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</si>
  <si>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</si>
  <si>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</si>
  <si>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</si>
  <si>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</si>
  <si>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</si>
  <si>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</si>
  <si>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</si>
  <si>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</si>
  <si>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</si>
  <si>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</si>
  <si>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</si>
  <si>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</si>
  <si>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</si>
  <si>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</si>
  <si>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</si>
  <si>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</si>
  <si>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</si>
  <si>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</si>
  <si>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</si>
  <si>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</si>
  <si>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</si>
  <si>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</si>
  <si>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</si>
  <si>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</si>
  <si>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</si>
  <si>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</si>
  <si>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</si>
  <si>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</si>
  <si>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</si>
  <si>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</si>
  <si>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</si>
  <si>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</si>
  <si>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</si>
  <si>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</si>
  <si>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</si>
  <si>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</si>
  <si>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</si>
  <si>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</si>
  <si>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</si>
  <si>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</si>
  <si>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</si>
  <si>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</si>
  <si>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</si>
  <si>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</si>
  <si>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</si>
  <si>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</si>
  <si>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</si>
  <si>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</si>
  <si>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</si>
  <si>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</si>
  <si>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</si>
  <si>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</si>
  <si>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</si>
  <si>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</si>
  <si>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</si>
  <si>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</si>
  <si>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</si>
  <si>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</si>
  <si>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</si>
  <si>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</si>
  <si>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</si>
  <si>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</si>
  <si>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</si>
  <si>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</si>
  <si>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</si>
  <si>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</si>
  <si>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</si>
  <si>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</si>
  <si>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</si>
  <si>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</si>
  <si>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</si>
  <si>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</si>
  <si>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</si>
  <si>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</si>
  <si>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</si>
  <si>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</si>
  <si>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</si>
  <si>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</si>
  <si>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</si>
  <si>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</si>
  <si>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</si>
  <si>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</si>
  <si>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</si>
  <si>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</si>
  <si>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</si>
  <si>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</si>
  <si>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</si>
  <si>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</si>
  <si>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</si>
  <si>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</si>
  <si>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</si>
  <si>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</si>
  <si>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</si>
  <si>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</si>
  <si>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山梨県甲州市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</si>
  <si>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</si>
  <si>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</si>
  <si>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</si>
  <si>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</si>
  <si>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</si>
  <si>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</si>
  <si>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</si>
  <si>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</si>
  <si>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</si>
  <si>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</si>
  <si>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</si>
  <si>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</si>
  <si>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</si>
  <si>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</si>
  <si>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</si>
  <si>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</si>
  <si>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</si>
  <si>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</si>
  <si>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</si>
  <si>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</si>
  <si>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</si>
  <si>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</si>
  <si>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</si>
  <si>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</si>
  <si>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</si>
  <si>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</si>
  <si>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</si>
  <si>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</si>
  <si>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</si>
  <si>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</si>
  <si>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</si>
  <si>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</si>
  <si>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</si>
  <si>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</si>
  <si>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</si>
  <si>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</si>
  <si>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</si>
  <si>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</si>
  <si>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</si>
  <si>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</si>
  <si>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</si>
  <si>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</si>
  <si>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</si>
  <si>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</si>
  <si>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</si>
  <si>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</si>
  <si>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</si>
  <si>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</si>
  <si>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</si>
  <si>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</si>
  <si>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</si>
  <si>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</si>
  <si>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</si>
  <si>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</si>
  <si>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</si>
  <si>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</si>
  <si>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</si>
  <si>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</si>
  <si>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</si>
  <si>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</si>
  <si>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</si>
  <si>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</si>
  <si>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</si>
  <si>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</si>
  <si>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</si>
  <si>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</si>
  <si>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</si>
  <si>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</si>
  <si>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</si>
  <si>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</si>
  <si>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</si>
  <si>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</si>
  <si>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</si>
  <si>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</si>
  <si>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</si>
  <si>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</si>
  <si>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</si>
  <si>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</si>
  <si>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</si>
  <si>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</si>
  <si>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</si>
  <si>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</si>
  <si>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</si>
  <si>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</si>
  <si>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</si>
  <si>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</si>
  <si>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</si>
  <si>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</si>
  <si>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</si>
  <si>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</si>
  <si>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</si>
  <si>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</si>
  <si>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</si>
  <si>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</si>
  <si>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</si>
  <si>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</si>
  <si>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</si>
  <si>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</si>
  <si>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</si>
  <si>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</si>
  <si>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</si>
  <si>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</si>
  <si>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</si>
  <si>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</si>
  <si>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</si>
  <si>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</si>
  <si>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</si>
  <si>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</si>
  <si>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</si>
  <si>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</si>
  <si>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</si>
  <si>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</si>
  <si>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</si>
  <si>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</si>
  <si>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</si>
  <si>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</si>
  <si>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</si>
  <si>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</si>
  <si>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</si>
  <si>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</si>
  <si>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</si>
  <si>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</si>
  <si>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</si>
  <si>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</si>
  <si>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</si>
  <si>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</si>
  <si>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</si>
  <si>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</si>
  <si>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</si>
  <si>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</si>
  <si>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</si>
  <si>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</si>
  <si>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</si>
  <si>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</si>
  <si>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</si>
  <si>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</si>
  <si>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</si>
  <si>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</si>
  <si>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</si>
  <si>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</si>
  <si>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</si>
  <si>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</si>
  <si>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</si>
  <si>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</si>
  <si>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</si>
  <si>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</si>
  <si>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</si>
  <si>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</si>
  <si>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山梨県甲州市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</si>
  <si>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</si>
  <si>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</si>
  <si>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</si>
  <si>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</si>
  <si>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</si>
  <si>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</si>
  <si>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</si>
  <si>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</si>
  <si>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</si>
  <si>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</si>
  <si>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</si>
  <si>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</si>
  <si>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</si>
  <si>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</si>
  <si>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</si>
  <si>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</si>
  <si>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</si>
  <si>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</si>
  <si>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</si>
  <si>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</si>
  <si>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</si>
  <si>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</si>
  <si>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</si>
  <si>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</si>
  <si>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</si>
  <si>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</si>
  <si>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</si>
  <si>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</si>
  <si>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</si>
  <si>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</si>
  <si>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</si>
  <si>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</si>
  <si>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</si>
  <si>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</si>
  <si>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</si>
  <si>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</si>
  <si>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</si>
  <si>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</si>
  <si>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</si>
  <si>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</si>
  <si>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</si>
  <si>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</si>
  <si>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</si>
  <si>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</si>
  <si>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</si>
  <si>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</si>
  <si>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</si>
  <si>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</si>
  <si>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</si>
  <si>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</si>
  <si>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</si>
  <si>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</si>
  <si>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</si>
  <si>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</si>
  <si>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</si>
  <si>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</si>
  <si>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</si>
  <si>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</si>
  <si>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</si>
  <si>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</si>
  <si>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</si>
  <si>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</si>
  <si>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</si>
  <si>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</si>
  <si>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</si>
  <si>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</si>
  <si>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</si>
  <si>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</si>
  <si>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</si>
  <si>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</si>
  <si>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</si>
  <si>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</si>
  <si>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</si>
  <si>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</si>
  <si>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</si>
  <si>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</si>
  <si>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</si>
  <si>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</si>
  <si>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</si>
  <si>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</si>
  <si>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</si>
  <si>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</si>
  <si>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</si>
  <si>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</si>
  <si>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</si>
  <si>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</si>
  <si>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</si>
  <si>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</si>
  <si>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</si>
  <si>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</si>
  <si>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</si>
  <si>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</si>
  <si>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</si>
  <si>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</si>
  <si>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</si>
  <si>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</si>
  <si>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</si>
  <si>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</si>
  <si>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</si>
  <si>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</si>
  <si>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</si>
  <si>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</si>
  <si>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</si>
  <si>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</si>
  <si>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</si>
  <si>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</si>
  <si>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</si>
  <si>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</si>
  <si>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</si>
  <si>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</si>
  <si>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</si>
  <si>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</si>
  <si>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</si>
  <si>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</si>
  <si>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</si>
  <si>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</si>
  <si>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</si>
  <si>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</si>
  <si>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</si>
  <si>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</si>
  <si>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</si>
  <si>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</si>
  <si>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</si>
  <si>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</si>
  <si>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</si>
  <si>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</si>
  <si>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</si>
  <si>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</si>
  <si>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</si>
  <si>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</si>
  <si>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</si>
  <si>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</si>
  <si>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</si>
  <si>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</si>
  <si>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</si>
  <si>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</si>
  <si>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</si>
  <si>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</si>
  <si>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</si>
  <si>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</si>
  <si>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</si>
  <si>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</si>
  <si>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</si>
  <si>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</si>
  <si>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</si>
  <si>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</si>
  <si>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</si>
  <si>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</si>
  <si>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</si>
  <si>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</si>
  <si>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</si>
  <si>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</si>
  <si>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</si>
  <si>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</si>
  <si>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</si>
  <si>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</si>
  <si>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</si>
  <si>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</si>
  <si>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</si>
  <si>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</si>
  <si>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</si>
  <si>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</si>
  <si>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</si>
  <si>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</si>
  <si>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</si>
  <si>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</si>
  <si>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</si>
  <si>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</si>
  <si>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</si>
  <si>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</si>
  <si>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</si>
  <si>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</si>
  <si>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</si>
  <si>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</si>
  <si>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</si>
  <si>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</si>
  <si>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</si>
  <si>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</si>
  <si>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</si>
  <si>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</si>
  <si>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</si>
  <si>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9.99</t>
  </si>
  <si>
    <t>▲ 2.42</t>
  </si>
  <si>
    <t>水道事業会計</t>
  </si>
  <si>
    <t>一般会計</t>
  </si>
  <si>
    <t>勝沼ぶどうの丘事業会計</t>
  </si>
  <si>
    <t>介護保険事業特別会計</t>
  </si>
  <si>
    <t>勝沼病院事業会計</t>
  </si>
  <si>
    <t>国民健康保険事業特別会計</t>
  </si>
  <si>
    <t>居宅介護予防支援事業特別会計</t>
  </si>
  <si>
    <t>後期高齢者医療特別会計</t>
  </si>
  <si>
    <t>その他会計（赤字）</t>
  </si>
  <si>
    <t>その他会計（黒字）</t>
  </si>
  <si>
    <t>東山梨行政事務組合</t>
  </si>
  <si>
    <t>東山梨環境衛生組合</t>
  </si>
  <si>
    <t>市町村総合事務組合(一般会計)</t>
  </si>
  <si>
    <t>市町村総合事務組合(電子化会館管理・研修会計)</t>
  </si>
  <si>
    <t>市町村総合事務組合(交通災害会計)</t>
  </si>
  <si>
    <t>峡東地域広域水道企業団</t>
  </si>
  <si>
    <t>甲府・峡東地域ごみ処理施設事務組合</t>
  </si>
  <si>
    <t>後期高齢者医療広域連合(一般会計)</t>
  </si>
  <si>
    <t>後期高齢者医療広域連合(特別会計)</t>
  </si>
  <si>
    <t>釈迦堂遺跡博物館組合</t>
  </si>
  <si>
    <t>市町村総合事務組合(最終処分場)</t>
    <phoneticPr fontId="2"/>
  </si>
  <si>
    <t>市町村総合事務組合(入札参加会計)</t>
    <phoneticPr fontId="2"/>
  </si>
  <si>
    <t>法適用企業</t>
  </si>
  <si>
    <t>-</t>
    <phoneticPr fontId="2"/>
  </si>
  <si>
    <t>甲州市土地開発公社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</si>
  <si>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</si>
  <si>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</si>
  <si>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</si>
  <si>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</si>
  <si>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</si>
  <si>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</si>
  <si>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</si>
  <si>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</si>
  <si>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</si>
  <si>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</si>
  <si>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</si>
  <si>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28年度の比率は、固定資産台帳が整備中であったため、分析不可であるが、27年度の比率では、将来負担比率、有形固定資産減価償却率とも、類似団体平均値を大きく上回っている。高止まりしている要因については、将来負担比率で地方債残高及び公営企業債等繰入見込額が高い値で推移しており、充当可能歳入も減少したことなどが挙げられ、また、有形固定資産減価償却率で保有資産量や小規模修繕にて資産を活用している等の理由が考えられる。今後、将来負担比率においては、比率の上昇が予想される中で、長期的に比率が改善できるよう公共施設等総合管理計画に掲げた目標を着実に実行に移し、事業実施にあたっては、建設事業の選択実施を継続し公債費負担の適正化を図っていく必要がある。</t>
    <phoneticPr fontId="5"/>
  </si>
  <si>
    <t>有形固定資産減価償却率</t>
    <phoneticPr fontId="5"/>
  </si>
  <si>
    <t>前年度との比較では、実質公債費率が0.1ポイント減となったものの、将来負担比率は、5.7ポイント増となった。充当可能特定歳入に算入される都市計画税の賦課休止が比率上昇の主な要因として挙げられる。また、各比率とも類似団体平均値を大きく上回っている状況にあり、地方債残高及び公営企業債等繰入見込額が高どまっていることが主な要因として挙げられる。今後は、新市まちづくり計画に基づき実施してきた各事業の充当財源である合併特例事業債の償還金が更に本格的になり、また、31年度までの間、都市計画税の賦課を休止する決定がされており、更には、28年度から普通交付税の合併縮減始まったこと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</si>
</sst>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xmlns:c16r2="http://schemas.microsoft.com/office/drawing/2015/06/chart">
            <c:ext xmlns:c16="http://schemas.microsoft.com/office/drawing/2014/chart" uri="{C3380CC4-5D6E-409C-BE32-E72D297353CC}">
              <c16:uniqueId val="{00000000-9E17-408B-AC6F-F84CE7D69D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82190</c:v>
                </c:pt>
                <c:pt idx="1">
                  <c:v>119037</c:v>
                </c:pt>
                <c:pt idx="2">
                  <c:v>104948</c:v>
                </c:pt>
                <c:pt idx="3">
                  <c:v>72991</c:v>
                </c:pt>
                <c:pt idx="4">
                  <c:v>63774</c:v>
                </c:pt>
              </c:numCache>
            </c:numRef>
          </c:val>
          <c:smooth val="0"/>
          <c:extLst xmlns:c16r2="http://schemas.microsoft.com/office/drawing/2015/06/chart">
            <c:ext xmlns:c16="http://schemas.microsoft.com/office/drawing/2014/chart" uri="{C3380CC4-5D6E-409C-BE32-E72D297353CC}">
              <c16:uniqueId val="{00000001-9E17-408B-AC6F-F84CE7D69DA9}"/>
            </c:ext>
          </c:extLst>
        </c:ser>
        <c:dLbls>
          <c:showLegendKey val="0"/>
          <c:showVal val="0"/>
          <c:showCatName val="0"/>
          <c:showSerName val="0"/>
          <c:showPercent val="0"/>
          <c:showBubbleSize val="0"/>
        </c:dLbls>
        <c:marker val="1"/>
        <c:smooth val="0"/>
        <c:axId val="100951168"/>
        <c:axId val="100953088"/>
      </c:lineChart>
      <c:catAx>
        <c:axId val="10095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53088"/>
        <c:crosses val="autoZero"/>
        <c:auto val="1"/>
        <c:lblAlgn val="ctr"/>
        <c:lblOffset val="100"/>
        <c:tickLblSkip val="1"/>
        <c:tickMarkSkip val="1"/>
        <c:noMultiLvlLbl val="0"/>
      </c:catAx>
      <c:valAx>
        <c:axId val="100953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5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7.02</c:v>
                </c:pt>
                <c:pt idx="1">
                  <c:v>9.18</c:v>
                </c:pt>
                <c:pt idx="2">
                  <c:v>5.12</c:v>
                </c:pt>
                <c:pt idx="3">
                  <c:v>8.36</c:v>
                </c:pt>
                <c:pt idx="4">
                  <c:v>5.26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14.88</c:v>
                </c:pt>
                <c:pt idx="1">
                  <c:v>14.69</c:v>
                </c:pt>
                <c:pt idx="2">
                  <c:v>8.9700000000000006</c:v>
                </c:pt>
                <c:pt idx="3">
                  <c:v>8.89</c:v>
                </c:pt>
                <c:pt idx="4">
                  <c:v>9.81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544512"/>
        <c:axId val="12454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1.27</c:v>
                </c:pt>
                <c:pt idx="1">
                  <c:v>2.25</c:v>
                </c:pt>
                <c:pt idx="2">
                  <c:v>-9.99</c:v>
                </c:pt>
                <c:pt idx="3">
                  <c:v>3.29</c:v>
                </c:pt>
                <c:pt idx="4">
                  <c:v>-2.42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544512"/>
        <c:axId val="124546432"/>
      </c:lineChart>
      <c:catAx>
        <c:axId val="1245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546432"/>
        <c:crosses val="autoZero"/>
        <c:auto val="1"/>
        <c:lblAlgn val="ctr"/>
        <c:lblOffset val="100"/>
        <c:tickLblSkip val="1"/>
        <c:tickMarkSkip val="1"/>
        <c:noMultiLvlLbl val="0"/>
      </c:catAx>
      <c:valAx>
        <c:axId val="12454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4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0.04</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0.91</c:v>
                </c:pt>
                <c:pt idx="2">
                  <c:v>#N/A</c:v>
                </c:pt>
                <c:pt idx="3">
                  <c:v>0.85</c:v>
                </c:pt>
                <c:pt idx="4">
                  <c:v>#N/A</c:v>
                </c:pt>
                <c:pt idx="5">
                  <c:v>0.2</c:v>
                </c:pt>
                <c:pt idx="6">
                  <c:v>#N/A</c:v>
                </c:pt>
                <c:pt idx="7">
                  <c:v>0</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勝沼病院事業会計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0.32</c:v>
                </c:pt>
                <c:pt idx="4">
                  <c:v>#N/A</c:v>
                </c:pt>
                <c:pt idx="5">
                  <c:v>0.34</c:v>
                </c:pt>
                <c:pt idx="6">
                  <c:v>#N/A</c:v>
                </c:pt>
                <c:pt idx="7">
                  <c:v>0.36</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0.22</c:v>
                </c:pt>
                <c:pt idx="4">
                  <c:v>#N/A</c:v>
                </c:pt>
                <c:pt idx="5">
                  <c:v>0.06</c:v>
                </c:pt>
                <c:pt idx="6">
                  <c:v>#N/A</c:v>
                </c:pt>
                <c:pt idx="7">
                  <c:v>0.28999999999999998</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2.34</c:v>
                </c:pt>
                <c:pt idx="2">
                  <c:v>#N/A</c:v>
                </c:pt>
                <c:pt idx="3">
                  <c:v>2.3199999999999998</c:v>
                </c:pt>
                <c:pt idx="4">
                  <c:v>#N/A</c:v>
                </c:pt>
                <c:pt idx="5">
                  <c:v>2.6</c:v>
                </c:pt>
                <c:pt idx="6">
                  <c:v>#N/A</c:v>
                </c:pt>
                <c:pt idx="7">
                  <c:v>2.63</c:v>
                </c:pt>
                <c:pt idx="8">
                  <c:v>#N/A</c:v>
                </c:pt>
                <c:pt idx="9">
                  <c:v>2.2200000000000002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7.01</c:v>
                </c:pt>
                <c:pt idx="2">
                  <c:v>#N/A</c:v>
                </c:pt>
                <c:pt idx="3">
                  <c:v>9.17</c:v>
                </c:pt>
                <c:pt idx="4">
                  <c:v>#N/A</c:v>
                </c:pt>
                <c:pt idx="5">
                  <c:v>5.12</c:v>
                </c:pt>
                <c:pt idx="6">
                  <c:v>#N/A</c:v>
                </c:pt>
                <c:pt idx="7">
                  <c:v>8.36</c:v>
                </c:pt>
                <c:pt idx="8">
                  <c:v>#N/A</c:v>
                </c:pt>
                <c:pt idx="9">
                  <c:v>5.25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9.4600000000000009</c:v>
                </c:pt>
                <c:pt idx="2">
                  <c:v>#N/A</c:v>
                </c:pt>
                <c:pt idx="3">
                  <c:v>9.82</c:v>
                </c:pt>
                <c:pt idx="4">
                  <c:v>#N/A</c:v>
                </c:pt>
                <c:pt idx="5">
                  <c:v>10.15</c:v>
                </c:pt>
                <c:pt idx="6">
                  <c:v>#N/A</c:v>
                </c:pt>
                <c:pt idx="7">
                  <c:v>10.32</c:v>
                </c:pt>
                <c:pt idx="8">
                  <c:v>#N/A</c:v>
                </c:pt>
                <c:pt idx="9">
                  <c:v>10.23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9310848"/>
        <c:axId val="79312384"/>
      </c:barChart>
      <c:catAx>
        <c:axId val="793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12384"/>
        <c:crosses val="autoZero"/>
        <c:auto val="1"/>
        <c:lblAlgn val="ctr"/>
        <c:lblOffset val="100"/>
        <c:tickLblSkip val="1"/>
        <c:tickMarkSkip val="1"/>
        <c:noMultiLvlLbl val="0"/>
      </c:catAx>
      <c:valAx>
        <c:axId val="7931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1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1894</c:v>
                </c:pt>
                <c:pt idx="5">
                  <c:v>1943</c:v>
                </c:pt>
                <c:pt idx="8">
                  <c:v>2090</c:v>
                </c:pt>
                <c:pt idx="11">
                  <c:v>2063</c:v>
                </c:pt>
                <c:pt idx="14">
                  <c:v>1983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117</c:v>
                </c:pt>
                <c:pt idx="3">
                  <c:v>125</c:v>
                </c:pt>
                <c:pt idx="6">
                  <c:v>123</c:v>
                </c:pt>
                <c:pt idx="9">
                  <c:v>122</c:v>
                </c:pt>
                <c:pt idx="12">
                  <c:v>98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89</c:v>
                </c:pt>
                <c:pt idx="3">
                  <c:v>93</c:v>
                </c:pt>
                <c:pt idx="6">
                  <c:v>93</c:v>
                </c:pt>
                <c:pt idx="9">
                  <c:v>105</c:v>
                </c:pt>
                <c:pt idx="12">
                  <c:v>108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695</c:v>
                </c:pt>
                <c:pt idx="3">
                  <c:v>704</c:v>
                </c:pt>
                <c:pt idx="6">
                  <c:v>700</c:v>
                </c:pt>
                <c:pt idx="9">
                  <c:v>706</c:v>
                </c:pt>
                <c:pt idx="12">
                  <c:v>713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2154</c:v>
                </c:pt>
                <c:pt idx="3">
                  <c:v>2199</c:v>
                </c:pt>
                <c:pt idx="6">
                  <c:v>2252</c:v>
                </c:pt>
                <c:pt idx="9">
                  <c:v>2120</c:v>
                </c:pt>
                <c:pt idx="12">
                  <c:v>2166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349120"/>
        <c:axId val="12735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1161</c:v>
                </c:pt>
                <c:pt idx="2">
                  <c:v>#N/A</c:v>
                </c:pt>
                <c:pt idx="3">
                  <c:v>#N/A</c:v>
                </c:pt>
                <c:pt idx="4">
                  <c:v>1178</c:v>
                </c:pt>
                <c:pt idx="5">
                  <c:v>#N/A</c:v>
                </c:pt>
                <c:pt idx="6">
                  <c:v>#N/A</c:v>
                </c:pt>
                <c:pt idx="7">
                  <c:v>1079</c:v>
                </c:pt>
                <c:pt idx="8">
                  <c:v>#N/A</c:v>
                </c:pt>
                <c:pt idx="9">
                  <c:v>#N/A</c:v>
                </c:pt>
                <c:pt idx="10">
                  <c:v>991</c:v>
                </c:pt>
                <c:pt idx="11">
                  <c:v>#N/A</c:v>
                </c:pt>
                <c:pt idx="12">
                  <c:v>#N/A</c:v>
                </c:pt>
                <c:pt idx="13">
                  <c:v>1102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349120"/>
        <c:axId val="127350656"/>
      </c:lineChart>
      <c:catAx>
        <c:axId val="1273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50656"/>
        <c:crosses val="autoZero"/>
        <c:auto val="1"/>
        <c:lblAlgn val="ctr"/>
        <c:lblOffset val="100"/>
        <c:tickLblSkip val="1"/>
        <c:tickMarkSkip val="1"/>
        <c:noMultiLvlLbl val="0"/>
      </c:catAx>
      <c:valAx>
        <c:axId val="12735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22232</c:v>
                </c:pt>
                <c:pt idx="5">
                  <c:v>23399</c:v>
                </c:pt>
                <c:pt idx="8">
                  <c:v>24123</c:v>
                </c:pt>
                <c:pt idx="11">
                  <c:v>24330</c:v>
                </c:pt>
                <c:pt idx="14">
                  <c:v>24389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2583</c:v>
                </c:pt>
                <c:pt idx="5">
                  <c:v>2358</c:v>
                </c:pt>
                <c:pt idx="8">
                  <c:v>2209</c:v>
                </c:pt>
                <c:pt idx="11">
                  <c:v>2075</c:v>
                </c:pt>
                <c:pt idx="14">
                  <c:v>1358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3319</c:v>
                </c:pt>
                <c:pt idx="5">
                  <c:v>3422</c:v>
                </c:pt>
                <c:pt idx="8">
                  <c:v>2801</c:v>
                </c:pt>
                <c:pt idx="11">
                  <c:v>3141</c:v>
                </c:pt>
                <c:pt idx="14">
                  <c:v>3320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3449</c:v>
                </c:pt>
                <c:pt idx="3">
                  <c:v>3276</c:v>
                </c:pt>
                <c:pt idx="6">
                  <c:v>3079</c:v>
                </c:pt>
                <c:pt idx="9">
                  <c:v>3125</c:v>
                </c:pt>
                <c:pt idx="12">
                  <c:v>3031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917</c:v>
                </c:pt>
                <c:pt idx="3">
                  <c:v>948</c:v>
                </c:pt>
                <c:pt idx="6">
                  <c:v>1110</c:v>
                </c:pt>
                <c:pt idx="9">
                  <c:v>1657</c:v>
                </c:pt>
                <c:pt idx="12">
                  <c:v>2230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10651</c:v>
                </c:pt>
                <c:pt idx="3">
                  <c:v>10574</c:v>
                </c:pt>
                <c:pt idx="6">
                  <c:v>10334</c:v>
                </c:pt>
                <c:pt idx="9">
                  <c:v>10021</c:v>
                </c:pt>
                <c:pt idx="12">
                  <c:v>9630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1237</c:v>
                </c:pt>
                <c:pt idx="3">
                  <c:v>1078</c:v>
                </c:pt>
                <c:pt idx="6">
                  <c:v>964</c:v>
                </c:pt>
                <c:pt idx="9">
                  <c:v>851</c:v>
                </c:pt>
                <c:pt idx="12">
                  <c:v>761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22145</c:v>
                </c:pt>
                <c:pt idx="3">
                  <c:v>23715</c:v>
                </c:pt>
                <c:pt idx="6">
                  <c:v>24625</c:v>
                </c:pt>
                <c:pt idx="9">
                  <c:v>24738</c:v>
                </c:pt>
                <c:pt idx="12">
                  <c:v>24498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469824"/>
        <c:axId val="12749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10265</c:v>
                </c:pt>
                <c:pt idx="2">
                  <c:v>#N/A</c:v>
                </c:pt>
                <c:pt idx="3">
                  <c:v>#N/A</c:v>
                </c:pt>
                <c:pt idx="4">
                  <c:v>10412</c:v>
                </c:pt>
                <c:pt idx="5">
                  <c:v>#N/A</c:v>
                </c:pt>
                <c:pt idx="6">
                  <c:v>#N/A</c:v>
                </c:pt>
                <c:pt idx="7">
                  <c:v>10979</c:v>
                </c:pt>
                <c:pt idx="8">
                  <c:v>#N/A</c:v>
                </c:pt>
                <c:pt idx="9">
                  <c:v>#N/A</c:v>
                </c:pt>
                <c:pt idx="10">
                  <c:v>10845</c:v>
                </c:pt>
                <c:pt idx="11">
                  <c:v>#N/A</c:v>
                </c:pt>
                <c:pt idx="12">
                  <c:v>#N/A</c:v>
                </c:pt>
                <c:pt idx="13">
                  <c:v>11081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469824"/>
        <c:axId val="127492480"/>
      </c:lineChart>
      <c:catAx>
        <c:axId val="1274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92480"/>
        <c:crosses val="autoZero"/>
        <c:auto val="1"/>
        <c:lblAlgn val="ctr"/>
        <c:lblOffset val="100"/>
        <c:tickLblSkip val="1"/>
        <c:tickMarkSkip val="1"/>
        <c:noMultiLvlLbl val="0"/>
      </c:catAx>
      <c:valAx>
        <c:axId val="12749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{A7359F5F-C753-4A84-8633-C14AAB16FADB}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43-40E9-8742-72C0FA7E21B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{3BEE9B0F-DDDB-4B94-B86B-A39D49A244C7}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43-40E9-8742-72C0FA7E21B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{5CA6EE16-28AB-4D5B-A000-96F80B1DE27C}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43-40E9-8742-72C0FA7E21B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{55A526F4-42AA-433A-9521-0F30092E1396}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43-40E9-8742-72C0FA7E21B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{D1FC309B-6A87-4614-B633-BFA4021E2FB2}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43-40E9-8742-72C0FA7E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74.900000000000006</c:v>
                </c:pt>
              </c:numCache>
            </c:numRef>
          </c:xVal>
          <c:yVal>
            <c:numRef>
              <c:f>公会計指標分析・財政指標組合せ分析表!$K$51:$O$51</c:f>
              <c:numCache>
                <c:formatCode>#,##0.0;"▲ "#,##0.0</c:formatCode>
                <c:ptCount val="5"/>
                <c:pt idx="3">
                  <c:v>129</c:v>
                </c:pt>
              </c:numCache>
            </c:numRef>
          </c:yVal>
          <c:smooth val="0"/>
          <c:extLst xmlns:c16r2="http://schemas.microsoft.com/office/drawing/2015/06/chart">
            <c:ext xmlns:c16="http://schemas.microsoft.com/office/drawing/2014/chart" uri="{C3380CC4-5D6E-409C-BE32-E72D297353CC}">
              <c16:uniqueId val="{00000005-4F43-40E9-8742-72C0FA7E21B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{315E71C2-E10C-4525-A998-BDDF19920920}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43-40E9-8742-72C0FA7E21B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{B52484DC-7A87-41C4-8ED0-9CC7C5584E00}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43-40E9-8742-72C0FA7E21B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{59B1EA5B-14A0-4B2C-8955-37C00F29541D}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43-40E9-8742-72C0FA7E21B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{F8545AC6-B1E7-469F-81FA-12FB08A5EBFE}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43-40E9-8742-72C0FA7E21B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{42A7B164-9F9C-4CCF-9D4E-5D4952019893}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43-40E9-8742-72C0FA7E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4F43-40E9-8742-72C0FA7E21B6}"/>
            </c:ext>
          </c:extLst>
        </c:ser>
        <c:dLbls>
          <c:showLegendKey val="0"/>
          <c:showVal val="0"/>
          <c:showCatName val="0"/>
          <c:showSerName val="0"/>
          <c:showPercent val="0"/>
          <c:showBubbleSize val="0"/>
        </c:dLbls>
        <c:axId val="128094208"/>
        <c:axId val="128096128"/>
      </c:scatterChart>
      <c:valAx>
        <c:axId val="128094208"/>
        <c:scaling>
          <c:orientation val="minMax"/>
          <c:max val="77"/>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96128"/>
        <c:crosses val="autoZero"/>
        <c:crossBetween val="midCat"/>
      </c:valAx>
      <c:valAx>
        <c:axId val="128096128"/>
        <c:scaling>
          <c:orientation val="minMax"/>
          <c:max val="14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9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{C6C26694-A5AF-418F-B21A-1A7A7B40E247}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39A-4966-8412-170585338FE2}"/>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{65C122C2-45E1-484A-8156-0859CD0A3F73}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39A-4966-8412-170585338FE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{3566E669-468A-41A1-8C06-3D5BAAE23A27}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39A-4966-8412-170585338FE2}"/>
                </c:ext>
              </c:extLst>
            </c:dLbl>
            <c:dLbl>
              <c:idx val="3"/>
              <c:layout>
                <c:manualLayout>
                  <c:x val="-2.68831751708191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{E9C8355E-0CBF-4212-8461-31F17CA88ABD}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39A-4966-8412-170585338FE2}"/>
                </c:ext>
              </c:extLst>
            </c:dLbl>
            <c:dLbl>
              <c:idx val="4"/>
              <c:layout>
                <c:manualLayout>
                  <c:x val="-3.652774935280832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{832EAC4D-4757-49D1-A5C1-8E78CA39773E}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39A-4966-8412-170585338F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13.7</c:v>
                </c:pt>
                <c:pt idx="2">
                  <c:v>13.5</c:v>
                </c:pt>
                <c:pt idx="3">
                  <c:v>12.8</c:v>
                </c:pt>
                <c:pt idx="4">
                  <c:v>12.7</c:v>
                </c:pt>
              </c:numCache>
            </c:numRef>
          </c:xVal>
          <c:yVal>
            <c:numRef>
              <c:f>公会計指標分析・財政指標組合せ分析表!$K$73:$O$73</c:f>
              <c:numCache>
                <c:formatCode>#,##0.0;"▲ "#,##0.0</c:formatCode>
                <c:ptCount val="5"/>
                <c:pt idx="0">
                  <c:v>121.3</c:v>
                </c:pt>
                <c:pt idx="1">
                  <c:v>121.9</c:v>
                </c:pt>
                <c:pt idx="2">
                  <c:v>132.4</c:v>
                </c:pt>
                <c:pt idx="3">
                  <c:v>129</c:v>
                </c:pt>
                <c:pt idx="4">
                  <c:v>134.69999999999999</c:v>
                </c:pt>
              </c:numCache>
            </c:numRef>
          </c:yVal>
          <c:smooth val="0"/>
          <c:extLst xmlns:c16r2="http://schemas.microsoft.com/office/drawing/2015/06/chart">
            <c:ext xmlns:c16="http://schemas.microsoft.com/office/drawing/2014/chart" uri="{C3380CC4-5D6E-409C-BE32-E72D297353CC}">
              <c16:uniqueId val="{00000005-739A-4966-8412-170585338FE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{B529EFD8-DBB1-4AA1-B259-652795E0F3D7}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39A-4966-8412-170585338FE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{86E8BA80-6D26-4850-BF70-E7D2ED218745}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39A-4966-8412-170585338FE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{4081D443-9019-429C-B843-8E1E860810BE}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39A-4966-8412-170585338FE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{FDAED5FC-F505-47F8-906C-BF7C00E99D40}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39A-4966-8412-170585338FE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{4F9644B1-B7A3-4233-8DE1-97FEC4CC2887}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39A-4966-8412-170585338F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39A-4966-8412-170585338FE2}"/>
            </c:ext>
          </c:extLst>
        </c:ser>
        <c:dLbls>
          <c:showLegendKey val="0"/>
          <c:showVal val="0"/>
          <c:showCatName val="0"/>
          <c:showSerName val="0"/>
          <c:showPercent val="0"/>
          <c:showBubbleSize val="0"/>
        </c:dLbls>
        <c:axId val="127442304"/>
        <c:axId val="127444480"/>
      </c:scatterChart>
      <c:valAx>
        <c:axId val="127442304"/>
        <c:scaling>
          <c:orientation val="minMax"/>
          <c:max val="14.1"/>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44480"/>
        <c:crosses val="autoZero"/>
        <c:crossBetween val="midCat"/>
      </c:valAx>
      <c:valAx>
        <c:axId val="12744448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442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実質公債比率の分子構造で最も高い割合を占めている元利償還金については、</a:t>
          </a:r>
          <a:r>
            <a:rPr kumimoji="1" lang="ja-JP" altLang="en-US" sz="1100">
              <a:solidFill>
                <a:schemeClr val="dk1"/>
              </a:solidFill>
              <a:effectLst/>
              <a:latin typeface="+mn-lt"/>
              <a:ea typeface="+mn-ea"/>
              <a:cs typeface="+mn-cs"/>
            </a:rPr>
            <a:t>緊急防災・減災事業債等</a:t>
          </a:r>
          <a:r>
            <a:rPr kumimoji="1" lang="ja-JP" altLang="ja-JP" sz="1100">
              <a:solidFill>
                <a:schemeClr val="dk1"/>
              </a:solidFill>
              <a:effectLst/>
              <a:latin typeface="+mn-lt"/>
              <a:ea typeface="+mn-ea"/>
              <a:cs typeface="+mn-cs"/>
            </a:rPr>
            <a:t>の元金償還金の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下水道事業などへの準元利償還金や</a:t>
          </a:r>
          <a:r>
            <a:rPr kumimoji="1" lang="ja-JP" altLang="ja-JP" sz="1100">
              <a:solidFill>
                <a:schemeClr val="dk1"/>
              </a:solidFill>
              <a:effectLst/>
              <a:latin typeface="+mn-lt"/>
              <a:ea typeface="+mn-ea"/>
              <a:cs typeface="+mn-cs"/>
            </a:rPr>
            <a:t>甲府・峡東クリーンセンター建設に伴う一部事務組合に対する地方債分の負担金の増</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、実質公債比率の分子については、前年度と比較し</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は、合併特例事業債の償還が本格的に進んでいくことなどにより、元利償還金の増加が見込まれるため、建設事業の実施にあたっては、公債費の償還のピークを考慮し、緊急性、必要性を充分に検討した事業実施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の分子に算入される将来負担額は、甲府・峡東クリーンセンター建設に伴う一部事務組合負担金等見込額の増加があったものの、小中学校非構造部耐震事業等の大型普通建設事業の終了などによる、一般会計に係る地方債現在高の減、土地開発公社などへの債務負担行為に基づく支出予定額の減、公営企業債等繰入見込額の減、退職手当負担見込額の減などの影響により</a:t>
          </a:r>
          <a:r>
            <a:rPr kumimoji="1" lang="en-US" altLang="ja-JP" sz="1100" b="0" i="0" baseline="0">
              <a:solidFill>
                <a:schemeClr val="dk1"/>
              </a:solidFill>
              <a:effectLst/>
              <a:latin typeface="+mn-lt"/>
              <a:ea typeface="+mn-ea"/>
              <a:cs typeface="+mn-cs"/>
            </a:rPr>
            <a:t>242</a:t>
          </a:r>
          <a:r>
            <a:rPr kumimoji="1" lang="ja-JP" altLang="ja-JP" sz="1100" b="0" i="0" baseline="0">
              <a:solidFill>
                <a:schemeClr val="dk1"/>
              </a:solidFill>
              <a:effectLst/>
              <a:latin typeface="+mn-lt"/>
              <a:ea typeface="+mn-ea"/>
              <a:cs typeface="+mn-cs"/>
            </a:rPr>
            <a:t>百万円減少となった。また、算定で除かれる充当可能財源等については、有利な地方債を活用することにより、後年度の交付税措置として算入される基準財政需要額算入見込額は増加し、充当可能基金においても、財政調整基金及び公共施設整備基金の積立などで</a:t>
          </a:r>
          <a:r>
            <a:rPr kumimoji="1" lang="en-US" altLang="ja-JP" sz="1100" b="0" i="0" baseline="0">
              <a:solidFill>
                <a:schemeClr val="dk1"/>
              </a:solidFill>
              <a:effectLst/>
              <a:latin typeface="+mn-lt"/>
              <a:ea typeface="+mn-ea"/>
              <a:cs typeface="+mn-cs"/>
            </a:rPr>
            <a:t>179</a:t>
          </a:r>
          <a:r>
            <a:rPr kumimoji="1" lang="ja-JP" altLang="ja-JP" sz="1100" b="0" i="0" baseline="0">
              <a:solidFill>
                <a:schemeClr val="dk1"/>
              </a:solidFill>
              <a:effectLst/>
              <a:latin typeface="+mn-lt"/>
              <a:ea typeface="+mn-ea"/>
              <a:cs typeface="+mn-cs"/>
            </a:rPr>
            <a:t>百万円増加のなったものの、都市計画税の課税休止が大きく影響し</a:t>
          </a:r>
          <a:r>
            <a:rPr kumimoji="1" lang="en-US" altLang="ja-JP" sz="1100" b="0" i="0" baseline="0">
              <a:solidFill>
                <a:schemeClr val="dk1"/>
              </a:solidFill>
              <a:effectLst/>
              <a:latin typeface="+mn-lt"/>
              <a:ea typeface="+mn-ea"/>
              <a:cs typeface="+mn-cs"/>
            </a:rPr>
            <a:t>479</a:t>
          </a:r>
          <a:r>
            <a:rPr kumimoji="1" lang="ja-JP" altLang="ja-JP" sz="1100" b="0" i="0" baseline="0">
              <a:solidFill>
                <a:schemeClr val="dk1"/>
              </a:solidFill>
              <a:effectLst/>
              <a:latin typeface="+mn-lt"/>
              <a:ea typeface="+mn-ea"/>
              <a:cs typeface="+mn-cs"/>
            </a:rPr>
            <a:t>百万円の減となった。上記の要因により将来負担比率</a:t>
          </a:r>
          <a:r>
            <a:rPr kumimoji="1" lang="ja-JP" altLang="en-US" sz="1100" b="0" i="0" baseline="0">
              <a:solidFill>
                <a:schemeClr val="dk1"/>
              </a:solidFill>
              <a:effectLst/>
              <a:latin typeface="+mn-lt"/>
              <a:ea typeface="+mn-ea"/>
              <a:cs typeface="+mn-cs"/>
            </a:rPr>
            <a:t>の分子</a:t>
          </a:r>
          <a:r>
            <a:rPr kumimoji="1" lang="ja-JP" altLang="ja-JP" sz="1100" b="0" i="0" baseline="0">
              <a:solidFill>
                <a:schemeClr val="dk1"/>
              </a:solidFill>
              <a:effectLst/>
              <a:latin typeface="+mn-lt"/>
              <a:ea typeface="+mn-ea"/>
              <a:cs typeface="+mn-cs"/>
            </a:rPr>
            <a:t>は、前年度から</a:t>
          </a:r>
          <a:r>
            <a:rPr kumimoji="1" lang="en-US" altLang="ja-JP" sz="1100" b="0" i="0" baseline="0">
              <a:solidFill>
                <a:schemeClr val="dk1"/>
              </a:solidFill>
              <a:effectLst/>
              <a:latin typeface="+mn-lt"/>
              <a:ea typeface="+mn-ea"/>
              <a:cs typeface="+mn-cs"/>
            </a:rPr>
            <a:t>236</a:t>
          </a:r>
          <a:r>
            <a:rPr kumimoji="1" lang="ja-JP" altLang="en-US" sz="1100" b="0" i="0" baseline="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した。今後は、分子から控除される</a:t>
          </a:r>
          <a:r>
            <a:rPr kumimoji="1" lang="ja-JP" altLang="ja-JP" sz="1100" b="0" i="0" baseline="0">
              <a:solidFill>
                <a:schemeClr val="dk1"/>
              </a:solidFill>
              <a:effectLst/>
              <a:latin typeface="+mn-lt"/>
              <a:ea typeface="+mn-ea"/>
              <a:cs typeface="+mn-cs"/>
            </a:rPr>
            <a:t>充当可能特定歳入に算定される都市計画税の</a:t>
          </a:r>
          <a:r>
            <a:rPr kumimoji="1" lang="ja-JP" altLang="en-US" sz="1100" b="0" i="0" baseline="0">
              <a:solidFill>
                <a:schemeClr val="dk1"/>
              </a:solidFill>
              <a:effectLst/>
              <a:latin typeface="+mn-lt"/>
              <a:ea typeface="+mn-ea"/>
              <a:cs typeface="+mn-cs"/>
            </a:rPr>
            <a:t>賦課が</a:t>
          </a:r>
          <a:r>
            <a:rPr kumimoji="1" lang="en-US" altLang="ja-JP" sz="1100" b="0" i="0" baseline="0">
              <a:solidFill>
                <a:schemeClr val="dk1"/>
              </a:solidFill>
              <a:effectLst/>
              <a:latin typeface="+mn-lt"/>
              <a:ea typeface="+mn-ea"/>
              <a:cs typeface="+mn-cs"/>
            </a:rPr>
            <a:t>31</a:t>
          </a:r>
          <a:r>
            <a:rPr kumimoji="1" lang="ja-JP" altLang="en-US" sz="1100" b="0" i="0" baseline="0">
              <a:solidFill>
                <a:schemeClr val="dk1"/>
              </a:solidFill>
              <a:effectLst/>
              <a:latin typeface="+mn-lt"/>
              <a:ea typeface="+mn-ea"/>
              <a:cs typeface="+mn-cs"/>
            </a:rPr>
            <a:t>年度までの間、</a:t>
          </a:r>
          <a:r>
            <a:rPr kumimoji="1" lang="ja-JP" altLang="ja-JP" sz="1100" b="0" i="0" baseline="0">
              <a:solidFill>
                <a:schemeClr val="dk1"/>
              </a:solidFill>
              <a:effectLst/>
              <a:latin typeface="+mn-lt"/>
              <a:ea typeface="+mn-ea"/>
              <a:cs typeface="+mn-cs"/>
            </a:rPr>
            <a:t>休止する決定がされており、</a:t>
          </a:r>
          <a:r>
            <a:rPr kumimoji="1" lang="ja-JP" altLang="en-US" sz="1100" b="0" i="0" baseline="0">
              <a:solidFill>
                <a:schemeClr val="dk1"/>
              </a:solidFill>
              <a:effectLst/>
              <a:latin typeface="+mn-lt"/>
              <a:ea typeface="+mn-ea"/>
              <a:cs typeface="+mn-cs"/>
            </a:rPr>
            <a:t>数値の増加が予想される。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年度の比率では、</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74.9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と類似団体平均値を大きく上回り、インフラ資産及び施設等の事業用資産とも非常に高い値となっている。市の面積が広く道路や橋りょうなど古くから存在しているインフラ資産を多く有していること、維持改修は施しているものの、小規模の改修が多いことなどが主な要因として挙げられる。また、施設においても、合併市町村であることから、資産自体が多く、学校など大規模改修を実施している施設もあるが、多くの施設で既存施設を活用して小規模修繕を施す中で事業実施していることが、比率の高い要因として考えられる。今後は、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年度に作成した公共施設等総合管理計画に掲げた目標を着実に実行に移し、特に施設は、住民の考え等を確認する中で再配置計画を定めていき、計画的な施設の更新を実施してく必要がある。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30</xdr:row>
      <xdr:rowOff>35983</xdr:rowOff>
    </xdr:from>
    <xdr:to>
      <xdr:col>3</xdr:col>
      <xdr:colOff>1170940</xdr:colOff>
      <xdr:row>33</xdr:row>
      <xdr:rowOff>144145</xdr:rowOff>
    </xdr:to>
    <xdr:cxnSp macro="">
      <xdr:nvCxnSpPr>
        <xdr:cNvPr id="64" name="直線コネクタ 63"/>
        <xdr:cNvCxnSpPr/>
      </xdr:nvCxnSpPr>
      <xdr:spPr>
        <a:xfrm flipV="1">
          <a:off x="4760595" y="5960533"/>
          <a:ext cx="1270" cy="6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147972</xdr:rowOff>
    </xdr:from>
    <xdr:ext cx="405111" cy="259045"/>
    <xdr:sp macro="" textlink="">
      <xdr:nvSpPr>
        <xdr:cNvPr id="65"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33</xdr:row>
      <xdr:rowOff>144145</xdr:rowOff>
    </xdr:from>
    <xdr:to>
      <xdr:col>3</xdr:col>
      <xdr:colOff>1260475</xdr:colOff>
      <xdr:row>33</xdr:row>
      <xdr:rowOff>144145</xdr:rowOff>
    </xdr:to>
    <xdr:cxnSp macro="">
      <xdr:nvCxnSpPr>
        <xdr:cNvPr id="66" name="直線コネクタ 65"/>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154110</xdr:rowOff>
    </xdr:from>
    <xdr:ext cx="405111" cy="259045"/>
    <xdr:sp macro="" textlink="">
      <xdr:nvSpPr>
        <xdr:cNvPr id="67" name="有形固定資産減価償却率最大値テキスト"/>
        <xdr:cNvSpPr txBox="1"/>
      </xdr:nvSpPr>
      <xdr:spPr>
        <a:xfrm>
          <a:off x="4813300" y="573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68" name="直線コネクタ 67"/>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40445</xdr:rowOff>
    </xdr:from>
    <xdr:ext cx="405111" cy="259045"/>
    <xdr:sp macro="" textlink="">
      <xdr:nvSpPr>
        <xdr:cNvPr id="69" name="有形固定資産減価償却率平均値テキスト"/>
        <xdr:cNvSpPr txBox="1"/>
      </xdr:nvSpPr>
      <xdr:spPr>
        <a:xfrm>
          <a:off x="4813300" y="6136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62018</xdr:rowOff>
    </xdr:from>
    <xdr:to>
      <xdr:col>3</xdr:col>
      <xdr:colOff>1222375</xdr:colOff>
      <xdr:row>31</xdr:row>
      <xdr:rowOff>163618</xdr:rowOff>
    </xdr:to>
    <xdr:sp macro="" textlink="">
      <xdr:nvSpPr>
        <xdr:cNvPr id="70" name="フローチャート : 判断 69"/>
        <xdr:cNvSpPr/>
      </xdr:nvSpPr>
      <xdr:spPr>
        <a:xfrm>
          <a:off x="4711700" y="61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107527</xdr:rowOff>
    </xdr:from>
    <xdr:to>
      <xdr:col>3</xdr:col>
      <xdr:colOff>511175</xdr:colOff>
      <xdr:row>31</xdr:row>
      <xdr:rowOff>37677</xdr:rowOff>
    </xdr:to>
    <xdr:sp macro="" textlink="">
      <xdr:nvSpPr>
        <xdr:cNvPr id="71" name="フローチャート : 判断 70"/>
        <xdr:cNvSpPr/>
      </xdr:nvSpPr>
      <xdr:spPr>
        <a:xfrm>
          <a:off x="4000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35348</xdr:rowOff>
    </xdr:from>
    <xdr:to>
      <xdr:col>3</xdr:col>
      <xdr:colOff>511175</xdr:colOff>
      <xdr:row>27</xdr:row>
      <xdr:rowOff>136948</xdr:rowOff>
    </xdr:to>
    <xdr:sp macro="" textlink="">
      <xdr:nvSpPr>
        <xdr:cNvPr id="77" name="円/楕円 76"/>
        <xdr:cNvSpPr/>
      </xdr:nvSpPr>
      <xdr:spPr>
        <a:xfrm>
          <a:off x="4000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28804</xdr:rowOff>
    </xdr:from>
    <xdr:ext cx="405111" cy="259045"/>
    <xdr:sp macro="" textlink="">
      <xdr:nvSpPr>
        <xdr:cNvPr id="78" name="n_1aveValue有形固定資産減価償却率"/>
        <xdr:cNvSpPr txBox="1"/>
      </xdr:nvSpPr>
      <xdr:spPr>
        <a:xfrm>
          <a:off x="3836043"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153475</xdr:rowOff>
    </xdr:from>
    <xdr:ext cx="405111" cy="259045"/>
    <xdr:sp macro="" textlink="">
      <xdr:nvSpPr>
        <xdr:cNvPr id="79" name="n_1mainValue有形固定資産減価償却率"/>
        <xdr:cNvSpPr txBox="1"/>
      </xdr:nvSpPr>
      <xdr:spPr>
        <a:xfrm>
          <a:off x="3836043"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38</xdr:row>
      <xdr:rowOff>59872</xdr:rowOff>
    </xdr:from>
    <xdr:to>
      <xdr:col>6</xdr:col>
      <xdr:colOff>510540</xdr:colOff>
      <xdr:row>42</xdr:row>
      <xdr:rowOff>37012</xdr:rowOff>
    </xdr:to>
    <xdr:cxnSp macro="">
      <xdr:nvCxnSpPr>
        <xdr:cNvPr id="59" name="直線コネクタ 58"/>
        <xdr:cNvCxnSpPr/>
      </xdr:nvCxnSpPr>
      <xdr:spPr>
        <a:xfrm flipV="1">
          <a:off x="4634865" y="6574972"/>
          <a:ext cx="0" cy="66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405111" cy="259045"/>
    <xdr:sp macro="" textlink="">
      <xdr:nvSpPr>
        <xdr:cNvPr id="60" name="【道路】&#10;有形固定資産減価償却率最小値テキスト"/>
        <xdr:cNvSpPr txBox="1"/>
      </xdr:nvSpPr>
      <xdr:spPr>
        <a:xfrm>
          <a:off x="47244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1" name="直線コネクタ 60"/>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6549</xdr:rowOff>
    </xdr:from>
    <xdr:ext cx="405111" cy="259045"/>
    <xdr:sp macro="" textlink="">
      <xdr:nvSpPr>
        <xdr:cNvPr id="62" name="【道路】&#10;有形固定資産減価償却率最大値テキスト"/>
        <xdr:cNvSpPr txBox="1"/>
      </xdr:nvSpPr>
      <xdr:spPr>
        <a:xfrm>
          <a:off x="4724400" y="63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38</xdr:row>
      <xdr:rowOff>59872</xdr:rowOff>
    </xdr:from>
    <xdr:to>
      <xdr:col>6</xdr:col>
      <xdr:colOff>600075</xdr:colOff>
      <xdr:row>38</xdr:row>
      <xdr:rowOff>59872</xdr:rowOff>
    </xdr:to>
    <xdr:cxnSp macro="">
      <xdr:nvCxnSpPr>
        <xdr:cNvPr id="63" name="直線コネクタ 62"/>
        <xdr:cNvCxnSpPr/>
      </xdr:nvCxnSpPr>
      <xdr:spPr>
        <a:xfrm>
          <a:off x="4546600" y="657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67508</xdr:rowOff>
    </xdr:from>
    <xdr:ext cx="405111" cy="259045"/>
    <xdr:sp macro="" textlink="">
      <xdr:nvSpPr>
        <xdr:cNvPr id="64" name="【道路】&#10;有形固定資産減価償却率平均値テキスト"/>
        <xdr:cNvSpPr txBox="1"/>
      </xdr:nvSpPr>
      <xdr:spPr>
        <a:xfrm>
          <a:off x="4724400" y="675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89081</xdr:rowOff>
    </xdr:from>
    <xdr:to>
      <xdr:col>6</xdr:col>
      <xdr:colOff>561975</xdr:colOff>
      <xdr:row>40</xdr:row>
      <xdr:rowOff>19231</xdr:rowOff>
    </xdr:to>
    <xdr:sp macro="" textlink="">
      <xdr:nvSpPr>
        <xdr:cNvPr id="65" name="フローチャート : 判断 64"/>
        <xdr:cNvSpPr/>
      </xdr:nvSpPr>
      <xdr:spPr>
        <a:xfrm>
          <a:off x="45847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100512</xdr:rowOff>
    </xdr:from>
    <xdr:to>
      <xdr:col>5</xdr:col>
      <xdr:colOff>409575</xdr:colOff>
      <xdr:row>39</xdr:row>
      <xdr:rowOff>30662</xdr:rowOff>
    </xdr:to>
    <xdr:sp macro="" textlink="">
      <xdr:nvSpPr>
        <xdr:cNvPr id="66" name="フローチャート : 判断 65"/>
        <xdr:cNvSpPr/>
      </xdr:nvSpPr>
      <xdr:spPr>
        <a:xfrm>
          <a:off x="3746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151130</xdr:rowOff>
    </xdr:from>
    <xdr:to>
      <xdr:col>5</xdr:col>
      <xdr:colOff>409575</xdr:colOff>
      <xdr:row>34</xdr:row>
      <xdr:rowOff>81280</xdr:rowOff>
    </xdr:to>
    <xdr:sp macro="" textlink="">
      <xdr:nvSpPr>
        <xdr:cNvPr id="72" name="円/楕円 71"/>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21789</xdr:rowOff>
    </xdr:from>
    <xdr:ext cx="405111" cy="259045"/>
    <xdr:sp macro="" textlink="">
      <xdr:nvSpPr>
        <xdr:cNvPr id="73" name="n_1aveValue【道路】&#10;有形固定資産減価償却率"/>
        <xdr:cNvSpPr txBox="1"/>
      </xdr:nvSpPr>
      <xdr:spPr>
        <a:xfrm>
          <a:off x="3582043"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97807</xdr:rowOff>
    </xdr:from>
    <xdr:ext cx="405111" cy="259045"/>
    <xdr:sp macro="" textlink="">
      <xdr:nvSpPr>
        <xdr:cNvPr id="74" name="n_1mainValue【道路】&#10;有形固定資産減価償却率"/>
        <xdr:cNvSpPr txBox="1"/>
      </xdr:nvSpPr>
      <xdr:spPr>
        <a:xfrm>
          <a:off x="3582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6" name="直線コネクタ 95"/>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7"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8" name="直線コネクタ 97"/>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9"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100" name="直線コネクタ 99"/>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101"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2" name="フローチャート : 判断 101"/>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103" name="フローチャート : 判断 102"/>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58799</xdr:rowOff>
    </xdr:from>
    <xdr:to>
      <xdr:col>14</xdr:col>
      <xdr:colOff>79375</xdr:colOff>
      <xdr:row>38</xdr:row>
      <xdr:rowOff>160399</xdr:rowOff>
    </xdr:to>
    <xdr:sp macro="" textlink="">
      <xdr:nvSpPr>
        <xdr:cNvPr id="109" name="円/楕円 108"/>
        <xdr:cNvSpPr/>
      </xdr:nvSpPr>
      <xdr:spPr>
        <a:xfrm>
          <a:off x="9588500" y="65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57893</xdr:rowOff>
    </xdr:from>
    <xdr:ext cx="534377" cy="259045"/>
    <xdr:sp macro="" textlink="">
      <xdr:nvSpPr>
        <xdr:cNvPr id="110"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151526</xdr:rowOff>
    </xdr:from>
    <xdr:ext cx="534377" cy="259045"/>
    <xdr:sp macro="" textlink="">
      <xdr:nvSpPr>
        <xdr:cNvPr id="111" name="n_1mainValue【道路】&#10;一人当たり延長"/>
        <xdr:cNvSpPr txBox="1"/>
      </xdr:nvSpPr>
      <xdr:spPr>
        <a:xfrm>
          <a:off x="9359410" y="66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3" name="フローチャート : 判断 142"/>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149" name="円/楕円 148"/>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50"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118127</xdr:rowOff>
    </xdr:from>
    <xdr:ext cx="405111" cy="259045"/>
    <xdr:sp macro="" textlink="">
      <xdr:nvSpPr>
        <xdr:cNvPr id="151" name="n_1mainValue【橋りょう・トンネル】&#10;有形固定資産減価償却率"/>
        <xdr:cNvSpPr txBox="1"/>
      </xdr:nvSpPr>
      <xdr:spPr>
        <a:xfrm>
          <a:off x="3582043"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5" name="直線コネクタ 174"/>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6"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7" name="直線コネクタ 176"/>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8"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9" name="直線コネクタ 178"/>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0"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1" name="フローチャート : 判断 180"/>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2" name="フローチャート : 判断 181"/>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99523</xdr:rowOff>
    </xdr:from>
    <xdr:to>
      <xdr:col>14</xdr:col>
      <xdr:colOff>79375</xdr:colOff>
      <xdr:row>60</xdr:row>
      <xdr:rowOff>29673</xdr:rowOff>
    </xdr:to>
    <xdr:sp macro="" textlink="">
      <xdr:nvSpPr>
        <xdr:cNvPr id="188" name="円/楕円 187"/>
        <xdr:cNvSpPr/>
      </xdr:nvSpPr>
      <xdr:spPr>
        <a:xfrm>
          <a:off x="9588500" y="102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113711</xdr:rowOff>
    </xdr:from>
    <xdr:ext cx="599010" cy="259045"/>
    <xdr:sp macro="" textlink="">
      <xdr:nvSpPr>
        <xdr:cNvPr id="189" name="n_1aveValue【橋りょう・トンネル】&#10;一人当たり有形固定資産（償却資産）額"/>
        <xdr:cNvSpPr txBox="1"/>
      </xdr:nvSpPr>
      <xdr:spPr>
        <a:xfrm>
          <a:off x="9327094"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46200</xdr:rowOff>
    </xdr:from>
    <xdr:ext cx="599010" cy="259045"/>
    <xdr:sp macro="" textlink="">
      <xdr:nvSpPr>
        <xdr:cNvPr id="190" name="n_1mainValue【橋りょう・トンネル】&#10;一人当たり有形固定資産（償却資産）額"/>
        <xdr:cNvSpPr txBox="1"/>
      </xdr:nvSpPr>
      <xdr:spPr>
        <a:xfrm>
          <a:off x="9327094" y="999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3" name="直線コネクタ 212"/>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4"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5" name="直線コネクタ 214"/>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6"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7" name="直線コネクタ 216"/>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8"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9" name="フローチャート : 判断 218"/>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0" name="フローチャート : 判断 219"/>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117602</xdr:rowOff>
    </xdr:from>
    <xdr:to>
      <xdr:col>5</xdr:col>
      <xdr:colOff>409575</xdr:colOff>
      <xdr:row>85</xdr:row>
      <xdr:rowOff>47752</xdr:rowOff>
    </xdr:to>
    <xdr:sp macro="" textlink="">
      <xdr:nvSpPr>
        <xdr:cNvPr id="226" name="円/楕円 225"/>
        <xdr:cNvSpPr/>
      </xdr:nvSpPr>
      <xdr:spPr>
        <a:xfrm>
          <a:off x="3746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7"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38879</xdr:rowOff>
    </xdr:from>
    <xdr:ext cx="405111" cy="259045"/>
    <xdr:sp macro="" textlink="">
      <xdr:nvSpPr>
        <xdr:cNvPr id="228" name="n_1mainValue【公営住宅】&#10;有形固定資産減価償却率"/>
        <xdr:cNvSpPr txBox="1"/>
      </xdr:nvSpPr>
      <xdr:spPr>
        <a:xfrm>
          <a:off x="3582043"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0" name="直線コネクタ 249"/>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51"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2" name="直線コネクタ 251"/>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3"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4" name="直線コネクタ 253"/>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5"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6" name="フローチャート : 判断 255"/>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7" name="フローチャート : 判断 256"/>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70510</xdr:rowOff>
    </xdr:from>
    <xdr:to>
      <xdr:col>14</xdr:col>
      <xdr:colOff>79375</xdr:colOff>
      <xdr:row>84</xdr:row>
      <xdr:rowOff>660</xdr:rowOff>
    </xdr:to>
    <xdr:sp macro="" textlink="">
      <xdr:nvSpPr>
        <xdr:cNvPr id="263" name="円/楕円 262"/>
        <xdr:cNvSpPr/>
      </xdr:nvSpPr>
      <xdr:spPr>
        <a:xfrm>
          <a:off x="9588500" y="143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170806</xdr:rowOff>
    </xdr:from>
    <xdr:ext cx="469744" cy="259045"/>
    <xdr:sp macro="" textlink="">
      <xdr:nvSpPr>
        <xdr:cNvPr id="264"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163237</xdr:rowOff>
    </xdr:from>
    <xdr:ext cx="469744" cy="259045"/>
    <xdr:sp macro="" textlink="">
      <xdr:nvSpPr>
        <xdr:cNvPr id="265" name="n_1mainValue【公営住宅】&#10;一人当たり面積"/>
        <xdr:cNvSpPr txBox="1"/>
      </xdr:nvSpPr>
      <xdr:spPr>
        <a:xfrm>
          <a:off x="9391727" y="143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6" name="直線コネクタ 305"/>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7"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8" name="直線コネクタ 307"/>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9"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0" name="直線コネクタ 30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11"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12" name="フローチャート : 判断 311"/>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13" name="フローチャート : 判断 312"/>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65405</xdr:rowOff>
    </xdr:from>
    <xdr:to>
      <xdr:col>22</xdr:col>
      <xdr:colOff>415925</xdr:colOff>
      <xdr:row>34</xdr:row>
      <xdr:rowOff>167005</xdr:rowOff>
    </xdr:to>
    <xdr:sp macro="" textlink="">
      <xdr:nvSpPr>
        <xdr:cNvPr id="319" name="円/楕円 318"/>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20"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12082</xdr:rowOff>
    </xdr:from>
    <xdr:ext cx="405111" cy="259045"/>
    <xdr:sp macro="" textlink="">
      <xdr:nvSpPr>
        <xdr:cNvPr id="321" name="n_1mainValue【認定こども園・幼稚園・保育所】&#10;有形固定資産減価償却率"/>
        <xdr:cNvSpPr txBox="1"/>
      </xdr:nvSpPr>
      <xdr:spPr>
        <a:xfrm>
          <a:off x="15266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5" name="テキスト ボックス 3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7" name="テキスト ボックス 3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9" name="テキスト ボックス 3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43" name="直線コネクタ 342"/>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4"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5" name="直線コネクタ 344"/>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6"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7" name="直線コネクタ 346"/>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8"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9" name="フローチャート : 判断 348"/>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50" name="フローチャート : 判断 34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34544</xdr:rowOff>
    </xdr:from>
    <xdr:to>
      <xdr:col>31</xdr:col>
      <xdr:colOff>85725</xdr:colOff>
      <xdr:row>40</xdr:row>
      <xdr:rowOff>136144</xdr:rowOff>
    </xdr:to>
    <xdr:sp macro="" textlink="">
      <xdr:nvSpPr>
        <xdr:cNvPr id="356" name="円/楕円 355"/>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164101</xdr:rowOff>
    </xdr:from>
    <xdr:ext cx="469744" cy="259045"/>
    <xdr:sp macro="" textlink="">
      <xdr:nvSpPr>
        <xdr:cNvPr id="357"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127271</xdr:rowOff>
    </xdr:from>
    <xdr:ext cx="469744" cy="259045"/>
    <xdr:sp macro="" textlink="">
      <xdr:nvSpPr>
        <xdr:cNvPr id="358"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9" name="テキスト ボックス 3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0" name="直線コネクタ 3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1" name="テキスト ボックス 3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2" name="直線コネクタ 3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3" name="テキスト ボックス 3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4" name="直線コネクタ 3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5" name="テキスト ボックス 3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6" name="直線コネクタ 3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7" name="テキスト ボックス 3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9" name="テキスト ボックス 3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81" name="直線コネクタ 380"/>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2"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3" name="直線コネクタ 38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4"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5" name="直線コネクタ 384"/>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6"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7" name="フローチャート : 判断 386"/>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8" name="フローチャート : 判断 387"/>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58928</xdr:rowOff>
    </xdr:from>
    <xdr:to>
      <xdr:col>22</xdr:col>
      <xdr:colOff>415925</xdr:colOff>
      <xdr:row>57</xdr:row>
      <xdr:rowOff>160528</xdr:rowOff>
    </xdr:to>
    <xdr:sp macro="" textlink="">
      <xdr:nvSpPr>
        <xdr:cNvPr id="394" name="円/楕円 393"/>
        <xdr:cNvSpPr/>
      </xdr:nvSpPr>
      <xdr:spPr>
        <a:xfrm>
          <a:off x="15430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14495</xdr:rowOff>
    </xdr:from>
    <xdr:ext cx="405111" cy="259045"/>
    <xdr:sp macro="" textlink="">
      <xdr:nvSpPr>
        <xdr:cNvPr id="395" name="n_1aveValue【学校施設】&#10;有形固定資産減価償却率"/>
        <xdr:cNvSpPr txBox="1"/>
      </xdr:nvSpPr>
      <xdr:spPr>
        <a:xfrm>
          <a:off x="15266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5605</xdr:rowOff>
    </xdr:from>
    <xdr:ext cx="405111" cy="259045"/>
    <xdr:sp macro="" textlink="">
      <xdr:nvSpPr>
        <xdr:cNvPr id="396" name="n_1mainValue【学校施設】&#10;有形固定資産減価償却率"/>
        <xdr:cNvSpPr txBox="1"/>
      </xdr:nvSpPr>
      <xdr:spPr>
        <a:xfrm>
          <a:off x="15266043"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20" name="直線コネクタ 419"/>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21"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2" name="直線コネクタ 421"/>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3"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4" name="直線コネクタ 423"/>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5"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6" name="フローチャート : 判断 425"/>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7" name="フローチャート : 判断 426"/>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2159</xdr:rowOff>
    </xdr:from>
    <xdr:to>
      <xdr:col>31</xdr:col>
      <xdr:colOff>85725</xdr:colOff>
      <xdr:row>62</xdr:row>
      <xdr:rowOff>103759</xdr:rowOff>
    </xdr:to>
    <xdr:sp macro="" textlink="">
      <xdr:nvSpPr>
        <xdr:cNvPr id="433" name="円/楕円 432"/>
        <xdr:cNvSpPr/>
      </xdr:nvSpPr>
      <xdr:spPr>
        <a:xfrm>
          <a:off x="21272500" y="10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88472</xdr:rowOff>
    </xdr:from>
    <xdr:ext cx="469744" cy="259045"/>
    <xdr:sp macro="" textlink="">
      <xdr:nvSpPr>
        <xdr:cNvPr id="434" name="n_1aveValue【学校施設】&#10;一人当たり面積"/>
        <xdr:cNvSpPr txBox="1"/>
      </xdr:nvSpPr>
      <xdr:spPr>
        <a:xfrm>
          <a:off x="210757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94886</xdr:rowOff>
    </xdr:from>
    <xdr:ext cx="469744" cy="259045"/>
    <xdr:sp macro="" textlink="">
      <xdr:nvSpPr>
        <xdr:cNvPr id="435" name="n_1mainValue【学校施設】&#10;一人当たり面積"/>
        <xdr:cNvSpPr txBox="1"/>
      </xdr:nvSpPr>
      <xdr:spPr>
        <a:xfrm>
          <a:off x="21075727" y="107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60" name="直線コネクタ 459"/>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61"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62" name="直線コネクタ 461"/>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4" name="直線コネクタ 4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5"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6" name="フローチャート : 判断 465"/>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7" name="フローチャート : 判断 466"/>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8" name="テキスト ボックス 4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9" name="テキスト ボックス 4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0" name="テキスト ボックス 4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1" name="テキスト ボックス 4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2" name="テキスト ボックス 4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71120</xdr:rowOff>
    </xdr:from>
    <xdr:to>
      <xdr:col>22</xdr:col>
      <xdr:colOff>415925</xdr:colOff>
      <xdr:row>84</xdr:row>
      <xdr:rowOff>1270</xdr:rowOff>
    </xdr:to>
    <xdr:sp macro="" textlink="">
      <xdr:nvSpPr>
        <xdr:cNvPr id="473" name="円/楕円 472"/>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116857</xdr:rowOff>
    </xdr:from>
    <xdr:ext cx="405111" cy="259045"/>
    <xdr:sp macro="" textlink="">
      <xdr:nvSpPr>
        <xdr:cNvPr id="474" name="n_1aveValue【児童館】&#10;有形固定資産減価償却率"/>
        <xdr:cNvSpPr txBox="1"/>
      </xdr:nvSpPr>
      <xdr:spPr>
        <a:xfrm>
          <a:off x="15266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163847</xdr:rowOff>
    </xdr:from>
    <xdr:ext cx="405111" cy="259045"/>
    <xdr:sp macro="" textlink="">
      <xdr:nvSpPr>
        <xdr:cNvPr id="475" name="n_1mainValue【児童館】&#10;有形固定資産減価償却率"/>
        <xdr:cNvSpPr txBox="1"/>
      </xdr:nvSpPr>
      <xdr:spPr>
        <a:xfrm>
          <a:off x="15266043"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7" name="直線コネクタ 49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9" name="直線コネクタ 49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0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01" name="直線コネクタ 5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02"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03" name="フローチャート : 判断 502"/>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4" name="フローチャート : 判断 503"/>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158750</xdr:rowOff>
    </xdr:from>
    <xdr:to>
      <xdr:col>31</xdr:col>
      <xdr:colOff>85725</xdr:colOff>
      <xdr:row>80</xdr:row>
      <xdr:rowOff>88900</xdr:rowOff>
    </xdr:to>
    <xdr:sp macro="" textlink="">
      <xdr:nvSpPr>
        <xdr:cNvPr id="510" name="円/楕円 509"/>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11"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105427</xdr:rowOff>
    </xdr:from>
    <xdr:ext cx="469744" cy="259045"/>
    <xdr:sp macro="" textlink="">
      <xdr:nvSpPr>
        <xdr:cNvPr id="512"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3" name="テキスト ボックス 5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5" name="テキスト ボックス 52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5" name="テキスト ボックス 53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9" name="直線コネクタ 53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4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41" name="直線コネクタ 54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4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3" name="直線コネクタ 54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4"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5" name="フローチャート : 判断 54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6" name="フローチャート : 判断 545"/>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38463</xdr:rowOff>
    </xdr:from>
    <xdr:to>
      <xdr:col>22</xdr:col>
      <xdr:colOff>415925</xdr:colOff>
      <xdr:row>106</xdr:row>
      <xdr:rowOff>140063</xdr:rowOff>
    </xdr:to>
    <xdr:sp macro="" textlink="">
      <xdr:nvSpPr>
        <xdr:cNvPr id="552" name="円/楕円 551"/>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19429</xdr:rowOff>
    </xdr:from>
    <xdr:ext cx="405111" cy="259045"/>
    <xdr:sp macro="" textlink="">
      <xdr:nvSpPr>
        <xdr:cNvPr id="553" name="n_1aveValue【公民館】&#10;有形固定資産減価償却率"/>
        <xdr:cNvSpPr txBox="1"/>
      </xdr:nvSpPr>
      <xdr:spPr>
        <a:xfrm>
          <a:off x="15266043"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131190</xdr:rowOff>
    </xdr:from>
    <xdr:ext cx="405111" cy="259045"/>
    <xdr:sp macro="" textlink="">
      <xdr:nvSpPr>
        <xdr:cNvPr id="554" name="n_1mainValue【公民館】&#10;有形固定資産減価償却率"/>
        <xdr:cNvSpPr txBox="1"/>
      </xdr:nvSpPr>
      <xdr:spPr>
        <a:xfrm>
          <a:off x="15266043"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6" name="直線コネクタ 575"/>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7"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8" name="直線コネクタ 5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9"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80" name="直線コネクタ 57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81"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82" name="フローチャート : 判断 581"/>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83" name="フローチャート : 判断 58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103124</xdr:rowOff>
    </xdr:from>
    <xdr:to>
      <xdr:col>31</xdr:col>
      <xdr:colOff>85725</xdr:colOff>
      <xdr:row>105</xdr:row>
      <xdr:rowOff>33274</xdr:rowOff>
    </xdr:to>
    <xdr:sp macro="" textlink="">
      <xdr:nvSpPr>
        <xdr:cNvPr id="589" name="円/楕円 588"/>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124985</xdr:rowOff>
    </xdr:from>
    <xdr:ext cx="469744" cy="259045"/>
    <xdr:sp macro="" textlink="">
      <xdr:nvSpPr>
        <xdr:cNvPr id="590"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49801</xdr:rowOff>
    </xdr:from>
    <xdr:ext cx="469744" cy="259045"/>
    <xdr:sp macro="" textlink="">
      <xdr:nvSpPr>
        <xdr:cNvPr id="591"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年度の主な施設類型別でみると、道路の有形固定資産減価償却率は、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83.9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山梨県平均値を大きく上回っている、古くから存在する道路が多く、改修についても、年次ごと小規模な改修となっていることから、比率が高い状況にあると考えられる。道路については、市民生活に密着したインフラ資産であるため効果的な長寿命化を図っていく必要がある。同じくインフラ資産である、橋りょう・トンネルでは、減価償却率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57.0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ポイント下回っている。人口一人当たりの資産額は、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411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千円と類似団体平均より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139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多いことから、老朽化が著しい状況ではないが、保有資産が多いため、橋りょう長寿命化計画をもとに点検等を実施し、計画的な改修を実施していく必要がある。上記の事業資産（施設）のうち有形固定資産減価償却率が高いものは、保育所等、学校施設で、保育所等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87.9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％、学校施設が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67.7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類似団体平均値を大きく上回っている。人口一人当たりの面積では、両分類とも類似団体平均値を下回っていることから、平均より老朽化している結果となった。従来からの施設を活用し小規模修繕を施す中で事業実施していることが、比率の高い要因として考えられる。一方、類似団体平均値より低い施設は、公営住宅（</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49.3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％）、児童館（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46.6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54.1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％）と、保有量の約半分程度の償却となっている。一人当たりの面積では、児童館のみ平均より多くの資産を有する結果となったが、他の施設は、ほぼ平均的な保有量となっている。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107043</xdr:rowOff>
    </xdr:from>
    <xdr:to>
      <xdr:col>5</xdr:col>
      <xdr:colOff>409575</xdr:colOff>
      <xdr:row>39</xdr:row>
      <xdr:rowOff>37193</xdr:rowOff>
    </xdr:to>
    <xdr:sp macro="" textlink="">
      <xdr:nvSpPr>
        <xdr:cNvPr id="72" name="円/楕円 71"/>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73" name="n_1main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44450</xdr:rowOff>
    </xdr:from>
    <xdr:to>
      <xdr:col>14</xdr:col>
      <xdr:colOff>79375</xdr:colOff>
      <xdr:row>40</xdr:row>
      <xdr:rowOff>146050</xdr:rowOff>
    </xdr:to>
    <xdr:sp macro="" textlink="">
      <xdr:nvSpPr>
        <xdr:cNvPr id="112" name="円/楕円 111"/>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137177</xdr:rowOff>
    </xdr:from>
    <xdr:ext cx="469744" cy="259045"/>
    <xdr:sp macro="" textlink="">
      <xdr:nvSpPr>
        <xdr:cNvPr id="113"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19702</xdr:rowOff>
    </xdr:from>
    <xdr:ext cx="405111" cy="259045"/>
    <xdr:sp macro="" textlink="">
      <xdr:nvSpPr>
        <xdr:cNvPr id="146" name="n_1aveValue【体育館・プー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82550</xdr:rowOff>
    </xdr:from>
    <xdr:to>
      <xdr:col>5</xdr:col>
      <xdr:colOff>409575</xdr:colOff>
      <xdr:row>60</xdr:row>
      <xdr:rowOff>12700</xdr:rowOff>
    </xdr:to>
    <xdr:sp macro="" textlink="">
      <xdr:nvSpPr>
        <xdr:cNvPr id="152" name="円/楕円 151"/>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3827</xdr:rowOff>
    </xdr:from>
    <xdr:ext cx="405111" cy="259045"/>
    <xdr:sp macro="" textlink="">
      <xdr:nvSpPr>
        <xdr:cNvPr id="153" name="n_1mainValue【体育館・プール】&#10;有形固定資産減価償却率"/>
        <xdr:cNvSpPr txBox="1"/>
      </xdr:nvSpPr>
      <xdr:spPr>
        <a:xfrm>
          <a:off x="3582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141605</xdr:rowOff>
    </xdr:from>
    <xdr:to>
      <xdr:col>14</xdr:col>
      <xdr:colOff>79375</xdr:colOff>
      <xdr:row>60</xdr:row>
      <xdr:rowOff>71755</xdr:rowOff>
    </xdr:to>
    <xdr:sp macro="" textlink="">
      <xdr:nvSpPr>
        <xdr:cNvPr id="191" name="円/楕円 190"/>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88282</xdr:rowOff>
    </xdr:from>
    <xdr:ext cx="469744" cy="259045"/>
    <xdr:sp macro="" textlink="">
      <xdr:nvSpPr>
        <xdr:cNvPr id="192" name="n_1mainValue【体育館・プール】&#10;一人当たり面積"/>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83</xdr:row>
      <xdr:rowOff>63246</xdr:rowOff>
    </xdr:to>
    <xdr:cxnSp macro="">
      <xdr:nvCxnSpPr>
        <xdr:cNvPr id="215" name="直線コネクタ 214"/>
        <xdr:cNvCxnSpPr/>
      </xdr:nvCxnSpPr>
      <xdr:spPr>
        <a:xfrm flipV="1">
          <a:off x="4634865" y="13354050"/>
          <a:ext cx="0" cy="93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67073</xdr:rowOff>
    </xdr:from>
    <xdr:ext cx="405111" cy="259045"/>
    <xdr:sp macro="" textlink="">
      <xdr:nvSpPr>
        <xdr:cNvPr id="216" name="【福祉施設】&#10;有形固定資産減価償却率最小値テキスト"/>
        <xdr:cNvSpPr txBox="1"/>
      </xdr:nvSpPr>
      <xdr:spPr>
        <a:xfrm>
          <a:off x="4724400" y="1429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83</xdr:row>
      <xdr:rowOff>63246</xdr:rowOff>
    </xdr:from>
    <xdr:to>
      <xdr:col>6</xdr:col>
      <xdr:colOff>600075</xdr:colOff>
      <xdr:row>83</xdr:row>
      <xdr:rowOff>63246</xdr:rowOff>
    </xdr:to>
    <xdr:cxnSp macro="">
      <xdr:nvCxnSpPr>
        <xdr:cNvPr id="217" name="直線コネクタ 216"/>
        <xdr:cNvCxnSpPr/>
      </xdr:nvCxnSpPr>
      <xdr:spPr>
        <a:xfrm>
          <a:off x="4546600" y="1429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8" name="【福祉施設】&#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9" name="直線コネクタ 21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66312</xdr:rowOff>
    </xdr:from>
    <xdr:ext cx="405111" cy="259045"/>
    <xdr:sp macro="" textlink="">
      <xdr:nvSpPr>
        <xdr:cNvPr id="220" name="【福祉施設】&#10;有形固定資産減価償却率平均値テキスト"/>
        <xdr:cNvSpPr txBox="1"/>
      </xdr:nvSpPr>
      <xdr:spPr>
        <a:xfrm>
          <a:off x="47244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87885</xdr:rowOff>
    </xdr:from>
    <xdr:to>
      <xdr:col>6</xdr:col>
      <xdr:colOff>561975</xdr:colOff>
      <xdr:row>82</xdr:row>
      <xdr:rowOff>18035</xdr:rowOff>
    </xdr:to>
    <xdr:sp macro="" textlink="">
      <xdr:nvSpPr>
        <xdr:cNvPr id="221" name="フローチャート : 判断 220"/>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126746</xdr:rowOff>
    </xdr:from>
    <xdr:to>
      <xdr:col>5</xdr:col>
      <xdr:colOff>409575</xdr:colOff>
      <xdr:row>82</xdr:row>
      <xdr:rowOff>56896</xdr:rowOff>
    </xdr:to>
    <xdr:sp macro="" textlink="">
      <xdr:nvSpPr>
        <xdr:cNvPr id="222" name="フローチャート : 判断 221"/>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73423</xdr:rowOff>
    </xdr:from>
    <xdr:ext cx="405111" cy="259045"/>
    <xdr:sp macro="" textlink="">
      <xdr:nvSpPr>
        <xdr:cNvPr id="223" name="n_1aveValue【福祉施設】&#10;有形固定資産減価償却率"/>
        <xdr:cNvSpPr txBox="1"/>
      </xdr:nvSpPr>
      <xdr:spPr>
        <a:xfrm>
          <a:off x="3582043"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23876</xdr:rowOff>
    </xdr:from>
    <xdr:to>
      <xdr:col>5</xdr:col>
      <xdr:colOff>409575</xdr:colOff>
      <xdr:row>85</xdr:row>
      <xdr:rowOff>125476</xdr:rowOff>
    </xdr:to>
    <xdr:sp macro="" textlink="">
      <xdr:nvSpPr>
        <xdr:cNvPr id="229" name="円/楕円 228"/>
        <xdr:cNvSpPr/>
      </xdr:nvSpPr>
      <xdr:spPr>
        <a:xfrm>
          <a:off x="3746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116603</xdr:rowOff>
    </xdr:from>
    <xdr:ext cx="405111" cy="259045"/>
    <xdr:sp macro="" textlink="">
      <xdr:nvSpPr>
        <xdr:cNvPr id="230" name="n_1mainValue【福祉施設】&#10;有形固定資産減価償却率"/>
        <xdr:cNvSpPr txBox="1"/>
      </xdr:nvSpPr>
      <xdr:spPr>
        <a:xfrm>
          <a:off x="3582043"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6" name="直線コネクタ 255"/>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7"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8" name="直線コネクタ 257"/>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59"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0" name="直線コネクタ 259"/>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1"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2" name="フローチャート : 判断 261"/>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3" name="フローチャート : 判断 262"/>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4"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41184</xdr:rowOff>
    </xdr:from>
    <xdr:to>
      <xdr:col>14</xdr:col>
      <xdr:colOff>79375</xdr:colOff>
      <xdr:row>85</xdr:row>
      <xdr:rowOff>142784</xdr:rowOff>
    </xdr:to>
    <xdr:sp macro="" textlink="">
      <xdr:nvSpPr>
        <xdr:cNvPr id="270" name="円/楕円 269"/>
        <xdr:cNvSpPr/>
      </xdr:nvSpPr>
      <xdr:spPr>
        <a:xfrm>
          <a:off x="958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133911</xdr:rowOff>
    </xdr:from>
    <xdr:ext cx="469744" cy="259045"/>
    <xdr:sp macro="" textlink="">
      <xdr:nvSpPr>
        <xdr:cNvPr id="271" name="n_1mainValue【福祉施設】&#10;一人当たり面積"/>
        <xdr:cNvSpPr txBox="1"/>
      </xdr:nvSpPr>
      <xdr:spPr>
        <a:xfrm>
          <a:off x="9391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2" name="直線コネクタ 2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3" name="テキスト ボックス 28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4" name="直線コネクタ 2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5" name="テキスト ボックス 2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6" name="直線コネクタ 2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7" name="テキスト ボックス 2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8" name="直線コネクタ 2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9" name="テキスト ボックス 2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0" name="直線コネクタ 2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1" name="テキスト ボックス 2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2" name="直線コネクタ 2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3" name="テキスト ボックス 29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7" name="直線コネクタ 29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99" name="直線コネクタ 29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1" name="直線コネクタ 30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3" name="フローチャート : 判断 30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04" name="フローチャート : 判断 303"/>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168020</xdr:rowOff>
    </xdr:from>
    <xdr:ext cx="405111" cy="259045"/>
    <xdr:sp macro="" textlink="">
      <xdr:nvSpPr>
        <xdr:cNvPr id="305" name="n_1aveValue【市民会館】&#10;有形固定資産減価償却率"/>
        <xdr:cNvSpPr txBox="1"/>
      </xdr:nvSpPr>
      <xdr:spPr>
        <a:xfrm>
          <a:off x="3582043"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31931</xdr:rowOff>
    </xdr:from>
    <xdr:to>
      <xdr:col>5</xdr:col>
      <xdr:colOff>409575</xdr:colOff>
      <xdr:row>105</xdr:row>
      <xdr:rowOff>133531</xdr:rowOff>
    </xdr:to>
    <xdr:sp macro="" textlink="">
      <xdr:nvSpPr>
        <xdr:cNvPr id="311" name="円/楕円 310"/>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124658</xdr:rowOff>
    </xdr:from>
    <xdr:ext cx="405111" cy="259045"/>
    <xdr:sp macro="" textlink="">
      <xdr:nvSpPr>
        <xdr:cNvPr id="312" name="n_1mainValue【市民会館】&#10;有形固定資産減価償却率"/>
        <xdr:cNvSpPr txBox="1"/>
      </xdr:nvSpPr>
      <xdr:spPr>
        <a:xfrm>
          <a:off x="3582043"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6" name="直線コネクタ 335"/>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7"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8" name="直線コネクタ 337"/>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39"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0" name="直線コネクタ 339"/>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1"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2" name="フローチャート : 判断 341"/>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43" name="フローチャート : 判断 342"/>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34941</xdr:rowOff>
    </xdr:from>
    <xdr:ext cx="469744" cy="259045"/>
    <xdr:sp macro="" textlink="">
      <xdr:nvSpPr>
        <xdr:cNvPr id="344"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118745</xdr:rowOff>
    </xdr:from>
    <xdr:to>
      <xdr:col>14</xdr:col>
      <xdr:colOff>79375</xdr:colOff>
      <xdr:row>107</xdr:row>
      <xdr:rowOff>48895</xdr:rowOff>
    </xdr:to>
    <xdr:sp macro="" textlink="">
      <xdr:nvSpPr>
        <xdr:cNvPr id="350" name="円/楕円 349"/>
        <xdr:cNvSpPr/>
      </xdr:nvSpPr>
      <xdr:spPr>
        <a:xfrm>
          <a:off x="9588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40022</xdr:rowOff>
    </xdr:from>
    <xdr:ext cx="469744" cy="259045"/>
    <xdr:sp macro="" textlink="">
      <xdr:nvSpPr>
        <xdr:cNvPr id="351" name="n_1mainValue【市民会館】&#10;一人当たり面積"/>
        <xdr:cNvSpPr txBox="1"/>
      </xdr:nvSpPr>
      <xdr:spPr>
        <a:xfrm>
          <a:off x="93917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6" name="直線コネクタ 375"/>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7"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78" name="直線コネクタ 377"/>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79"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0" name="直線コネクタ 379"/>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1"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2" name="フローチャート : 判断 38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83" name="フローチャート : 判断 38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84"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10160</xdr:rowOff>
    </xdr:from>
    <xdr:to>
      <xdr:col>22</xdr:col>
      <xdr:colOff>415925</xdr:colOff>
      <xdr:row>38</xdr:row>
      <xdr:rowOff>111760</xdr:rowOff>
    </xdr:to>
    <xdr:sp macro="" textlink="">
      <xdr:nvSpPr>
        <xdr:cNvPr id="390" name="円/楕円 389"/>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102887</xdr:rowOff>
    </xdr:from>
    <xdr:ext cx="405111" cy="259045"/>
    <xdr:sp macro="" textlink="">
      <xdr:nvSpPr>
        <xdr:cNvPr id="391" name="n_1mainValue【一般廃棄物処理施設】&#10;有形固定資産減価償却率"/>
        <xdr:cNvSpPr txBox="1"/>
      </xdr:nvSpPr>
      <xdr:spPr>
        <a:xfrm>
          <a:off x="15266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3" name="直線コネクタ 412"/>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4"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5" name="直線コネクタ 414"/>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6"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7" name="直線コネクタ 416"/>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18"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19" name="フローチャート : 判断 418"/>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20" name="フローチャート : 判断 419"/>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50832</xdr:rowOff>
    </xdr:from>
    <xdr:ext cx="534377" cy="259045"/>
    <xdr:sp macro="" textlink="">
      <xdr:nvSpPr>
        <xdr:cNvPr id="421" name="n_1aveValue【一般廃棄物処理施設】&#10;一人当たり有形固定資産（償却資産）額"/>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157252</xdr:rowOff>
    </xdr:from>
    <xdr:to>
      <xdr:col>31</xdr:col>
      <xdr:colOff>85725</xdr:colOff>
      <xdr:row>40</xdr:row>
      <xdr:rowOff>87402</xdr:rowOff>
    </xdr:to>
    <xdr:sp macro="" textlink="">
      <xdr:nvSpPr>
        <xdr:cNvPr id="427" name="円/楕円 426"/>
        <xdr:cNvSpPr/>
      </xdr:nvSpPr>
      <xdr:spPr>
        <a:xfrm>
          <a:off x="21272500" y="6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103929</xdr:rowOff>
    </xdr:from>
    <xdr:ext cx="599010" cy="259045"/>
    <xdr:sp macro="" textlink="">
      <xdr:nvSpPr>
        <xdr:cNvPr id="428" name="n_1mainValue【一般廃棄物処理施設】&#10;一人当たり有形固定資産（償却資産）額"/>
        <xdr:cNvSpPr txBox="1"/>
      </xdr:nvSpPr>
      <xdr:spPr>
        <a:xfrm>
          <a:off x="21011094" y="66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3" name="直線コネクタ 452"/>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4"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5" name="直線コネクタ 454"/>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6"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7" name="直線コネクタ 456"/>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58"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59" name="フローチャート : 判断 458"/>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60" name="フローチャート : 判断 459"/>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64787</xdr:rowOff>
    </xdr:from>
    <xdr:ext cx="405111" cy="259045"/>
    <xdr:sp macro="" textlink="">
      <xdr:nvSpPr>
        <xdr:cNvPr id="461"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59690</xdr:rowOff>
    </xdr:from>
    <xdr:to>
      <xdr:col>22</xdr:col>
      <xdr:colOff>415925</xdr:colOff>
      <xdr:row>61</xdr:row>
      <xdr:rowOff>161290</xdr:rowOff>
    </xdr:to>
    <xdr:sp macro="" textlink="">
      <xdr:nvSpPr>
        <xdr:cNvPr id="467" name="円/楕円 466"/>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6367</xdr:rowOff>
    </xdr:from>
    <xdr:ext cx="405111" cy="259045"/>
    <xdr:sp macro="" textlink="">
      <xdr:nvSpPr>
        <xdr:cNvPr id="468" name="n_1mainValue【保健センター・保健所】&#10;有形固定資産減価償却率"/>
        <xdr:cNvSpPr txBox="1"/>
      </xdr:nvSpPr>
      <xdr:spPr>
        <a:xfrm>
          <a:off x="15266043"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4" name="直線コネクタ 493"/>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5"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6" name="直線コネクタ 49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7"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98" name="直線コネクタ 497"/>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99"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0" name="フローチャート : 判断 499"/>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501" name="フローチャート : 判断 500"/>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153307</xdr:rowOff>
    </xdr:from>
    <xdr:to>
      <xdr:col>31</xdr:col>
      <xdr:colOff>85725</xdr:colOff>
      <xdr:row>56</xdr:row>
      <xdr:rowOff>83457</xdr:rowOff>
    </xdr:to>
    <xdr:sp macro="" textlink="">
      <xdr:nvSpPr>
        <xdr:cNvPr id="508" name="円/楕円 507"/>
        <xdr:cNvSpPr/>
      </xdr:nvSpPr>
      <xdr:spPr>
        <a:xfrm>
          <a:off x="21272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99984</xdr:rowOff>
    </xdr:from>
    <xdr:ext cx="469744" cy="259045"/>
    <xdr:sp macro="" textlink="">
      <xdr:nvSpPr>
        <xdr:cNvPr id="509" name="n_1mainValue【保健センター・保健所】&#10;一人当たり面積"/>
        <xdr:cNvSpPr txBox="1"/>
      </xdr:nvSpPr>
      <xdr:spPr>
        <a:xfrm>
          <a:off x="21075727" y="93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40" name="フローチャート : 判断 539"/>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541"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158750</xdr:rowOff>
    </xdr:from>
    <xdr:to>
      <xdr:col>22</xdr:col>
      <xdr:colOff>415925</xdr:colOff>
      <xdr:row>82</xdr:row>
      <xdr:rowOff>88900</xdr:rowOff>
    </xdr:to>
    <xdr:sp macro="" textlink="">
      <xdr:nvSpPr>
        <xdr:cNvPr id="547" name="円/楕円 54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80027</xdr:rowOff>
    </xdr:from>
    <xdr:ext cx="405111" cy="259045"/>
    <xdr:sp macro="" textlink="">
      <xdr:nvSpPr>
        <xdr:cNvPr id="548" name="n_1mainValue【消防施設】&#10;有形固定資産減価償却率"/>
        <xdr:cNvSpPr txBox="1"/>
      </xdr:nvSpPr>
      <xdr:spPr>
        <a:xfrm>
          <a:off x="15266043"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81" name="フローチャート : 判断 580"/>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159311</xdr:rowOff>
    </xdr:from>
    <xdr:ext cx="469744" cy="259045"/>
    <xdr:sp macro="" textlink="">
      <xdr:nvSpPr>
        <xdr:cNvPr id="582" name="n_1aveValue【消防施設】&#10;一人当たり面積"/>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77107</xdr:rowOff>
    </xdr:from>
    <xdr:to>
      <xdr:col>31</xdr:col>
      <xdr:colOff>85725</xdr:colOff>
      <xdr:row>84</xdr:row>
      <xdr:rowOff>7257</xdr:rowOff>
    </xdr:to>
    <xdr:sp macro="" textlink="">
      <xdr:nvSpPr>
        <xdr:cNvPr id="588" name="円/楕円 587"/>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169834</xdr:rowOff>
    </xdr:from>
    <xdr:ext cx="469744" cy="259045"/>
    <xdr:sp macro="" textlink="">
      <xdr:nvSpPr>
        <xdr:cNvPr id="589" name="n_1mainValue【消防施設】&#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20" name="フローチャート : 判断 619"/>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113047</xdr:rowOff>
    </xdr:from>
    <xdr:ext cx="405111" cy="259045"/>
    <xdr:sp macro="" textlink="">
      <xdr:nvSpPr>
        <xdr:cNvPr id="621" name="n_1aveValue【庁舎】&#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126364</xdr:rowOff>
    </xdr:from>
    <xdr:to>
      <xdr:col>22</xdr:col>
      <xdr:colOff>415925</xdr:colOff>
      <xdr:row>106</xdr:row>
      <xdr:rowOff>56514</xdr:rowOff>
    </xdr:to>
    <xdr:sp macro="" textlink="">
      <xdr:nvSpPr>
        <xdr:cNvPr id="627" name="円/楕円 626"/>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47641</xdr:rowOff>
    </xdr:from>
    <xdr:ext cx="405111" cy="259045"/>
    <xdr:sp macro="" textlink="">
      <xdr:nvSpPr>
        <xdr:cNvPr id="628" name="n_1mainValue【庁舎】&#10;有形固定資産減価償却率"/>
        <xdr:cNvSpPr txBox="1"/>
      </xdr:nvSpPr>
      <xdr:spPr>
        <a:xfrm>
          <a:off x="15266043"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60" name="フローチャート : 判断 659"/>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661"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139700</xdr:rowOff>
    </xdr:from>
    <xdr:to>
      <xdr:col>31</xdr:col>
      <xdr:colOff>85725</xdr:colOff>
      <xdr:row>101</xdr:row>
      <xdr:rowOff>69850</xdr:rowOff>
    </xdr:to>
    <xdr:sp macro="" textlink="">
      <xdr:nvSpPr>
        <xdr:cNvPr id="667" name="円/楕円 666"/>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86377</xdr:rowOff>
    </xdr:from>
    <xdr:ext cx="469744" cy="259045"/>
    <xdr:sp macro="" textlink="">
      <xdr:nvSpPr>
        <xdr:cNvPr id="668" name="n_1mainValue【庁舎】&#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年度の比率は、固定資産台帳が整備中であったため、分析不可であるが、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年度の施設類型別でみると、上記事業資産（施設）のうち有形固定資産減価償却率が類似団体平均値を上回っているのは、保健センター（</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％）のみであり、他の分類はいずれも平均値を下回る結果となった。図書館（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％）と比較的比率が高いと考えられる体育館プールでも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割強と上記の分類では、老朽化が進んでいる状況ではないと考えられる。庁舎が著しく低いのは、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年度に旧ショッピングセンターを改修し、本庁舎として活用したことによるもので、他には、福祉施設のうち救護施設を平成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年度に建て直したこと、市民会館で市民文化会館を平成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大規模改修したことが比率の低い要因として挙げられる。また、一人当たりの面積では庁舎と保健センターの分類で平均を大きく上回っている。分析表①と合わせて全体では、有形固定資産減価償却率がインフラ資産を含め非常に高い状況にある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年度に作成した公共施設等総合管理計画に掲げた目標を着実に実行に移し、施設の再配置計画を定めていき、計画的な更新・長寿命化を実施してく必要がある。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類似団体の平均値を上回る</a:t>
          </a:r>
          <a:r>
            <a:rPr kumimoji="1" lang="en-US" altLang="ja-JP" sz="1200">
              <a:latin typeface="ＭＳ Ｐゴシック"/>
            </a:rPr>
            <a:t>0.47</a:t>
          </a:r>
          <a:r>
            <a:rPr kumimoji="1" lang="ja-JP" altLang="en-US" sz="1200">
              <a:latin typeface="ＭＳ Ｐゴシック"/>
            </a:rPr>
            <a:t>であり、前年度から</a:t>
          </a:r>
          <a:r>
            <a:rPr kumimoji="1" lang="en-US" altLang="ja-JP" sz="1200">
              <a:latin typeface="ＭＳ Ｐゴシック"/>
            </a:rPr>
            <a:t>0.01</a:t>
          </a:r>
          <a:r>
            <a:rPr kumimoji="1" lang="ja-JP" altLang="en-US" sz="1200">
              <a:latin typeface="ＭＳ Ｐゴシック"/>
            </a:rPr>
            <a:t>ポイントの減となった。単年度でみても、</a:t>
          </a:r>
          <a:r>
            <a:rPr kumimoji="1" lang="en-US" altLang="ja-JP" sz="1200">
              <a:latin typeface="ＭＳ Ｐゴシック"/>
            </a:rPr>
            <a:t>0.01</a:t>
          </a:r>
          <a:r>
            <a:rPr kumimoji="1" lang="ja-JP" altLang="en-US" sz="1200">
              <a:latin typeface="ＭＳ Ｐゴシック"/>
            </a:rPr>
            <a:t>ポイント前年度から下がっている。地方税のうち軽自動車税で制度改正に伴う増加が見られたものの、地価下落の影響や償却資産が減少により固定資産税が減収したこと、また、緊急防災・減災事業債、臨時財政対策債の元金償還金増などによる基準財政需要額の増加が主な要因として挙げられる。類似団体平均は上回っているものの、</a:t>
          </a:r>
          <a:r>
            <a:rPr kumimoji="1" lang="en-US" altLang="ja-JP" sz="1200">
              <a:latin typeface="ＭＳ Ｐゴシック"/>
            </a:rPr>
            <a:t>5</a:t>
          </a:r>
          <a:r>
            <a:rPr kumimoji="1" lang="ja-JP" altLang="en-US" sz="1200">
              <a:latin typeface="ＭＳ Ｐゴシック"/>
            </a:rPr>
            <a:t>年間で</a:t>
          </a:r>
          <a:r>
            <a:rPr kumimoji="1" lang="en-US" altLang="ja-JP" sz="1200">
              <a:latin typeface="ＭＳ Ｐゴシック"/>
            </a:rPr>
            <a:t>0.02</a:t>
          </a:r>
          <a:r>
            <a:rPr kumimoji="1" lang="ja-JP" altLang="en-US" sz="1200">
              <a:latin typeface="ＭＳ Ｐゴシック"/>
            </a:rPr>
            <a:t>ポイント減少している状況であるため、指数向上に向け、今後とも更に歳出の徹底した見直しと高水準にある市税徴収率の維持に努め、財政の健全化を推進する。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類似団体の平均値を下回る</a:t>
          </a:r>
          <a:r>
            <a:rPr kumimoji="1" lang="en-US" altLang="ja-JP" sz="1150">
              <a:latin typeface="ＭＳ Ｐゴシック"/>
            </a:rPr>
            <a:t>88.8</a:t>
          </a:r>
          <a:r>
            <a:rPr kumimoji="1" lang="ja-JP" altLang="en-US" sz="1150">
              <a:latin typeface="ＭＳ Ｐゴシック"/>
            </a:rPr>
            <a:t>％であり、前年度から</a:t>
          </a:r>
          <a:r>
            <a:rPr kumimoji="1" lang="en-US" altLang="ja-JP" sz="1150">
              <a:latin typeface="ＭＳ Ｐゴシック"/>
            </a:rPr>
            <a:t>1.6</a:t>
          </a:r>
          <a:r>
            <a:rPr kumimoji="1" lang="ja-JP" altLang="en-US" sz="1150">
              <a:latin typeface="ＭＳ Ｐゴシック"/>
            </a:rPr>
            <a:t>ポイント比率は悪化した。歳出において、充当経常一般財源は、緊急防災・減災事業債、臨時財政対策等の元金償還金の増に伴う公債費の増など比率悪化の要因はあったが、職員給与費の減や、一部事務組合への負担金の減などにより減少したものの、歳入において、地方消費税交付金の減少などに伴う経常一般財源の減が主な要因として挙げられる。類似団体平均は下回ったものの、高い比率であることから、今後も第</a:t>
          </a:r>
          <a:r>
            <a:rPr kumimoji="1" lang="en-US" altLang="ja-JP" sz="1150">
              <a:latin typeface="ＭＳ Ｐゴシック"/>
            </a:rPr>
            <a:t>3</a:t>
          </a:r>
          <a:r>
            <a:rPr kumimoji="1" lang="ja-JP" altLang="en-US" sz="1150">
              <a:latin typeface="ＭＳ Ｐゴシック"/>
            </a:rPr>
            <a:t>次行政改革大綱に示された各種施策を着実に実行するとともに、徹底した事務事業の見直しを進め、財政構造が硬直化しないよう経常経費の削減に努める。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79647</xdr:rowOff>
    </xdr:from>
    <xdr:to>
      <xdr:col>7</xdr:col>
      <xdr:colOff>152400</xdr:colOff>
      <xdr:row>59</xdr:row>
      <xdr:rowOff>121013</xdr:rowOff>
    </xdr:to>
    <xdr:cxnSp macro="">
      <xdr:nvCxnSpPr>
        <xdr:cNvPr id="133" name="直線コネクタ 132"/>
        <xdr:cNvCxnSpPr/>
      </xdr:nvCxnSpPr>
      <xdr:spPr>
        <a:xfrm>
          <a:off x="4114800" y="1019519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79647</xdr:rowOff>
    </xdr:from>
    <xdr:to>
      <xdr:col>6</xdr:col>
      <xdr:colOff>0</xdr:colOff>
      <xdr:row>59</xdr:row>
      <xdr:rowOff>155484</xdr:rowOff>
    </xdr:to>
    <xdr:cxnSp macro="">
      <xdr:nvCxnSpPr>
        <xdr:cNvPr id="136" name="直線コネクタ 135"/>
        <xdr:cNvCxnSpPr/>
      </xdr:nvCxnSpPr>
      <xdr:spPr>
        <a:xfrm flipV="1">
          <a:off x="3225800" y="101951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34834</xdr:rowOff>
    </xdr:from>
    <xdr:to>
      <xdr:col>4</xdr:col>
      <xdr:colOff>482600</xdr:colOff>
      <xdr:row>59</xdr:row>
      <xdr:rowOff>155484</xdr:rowOff>
    </xdr:to>
    <xdr:cxnSp macro="">
      <xdr:nvCxnSpPr>
        <xdr:cNvPr id="139" name="直線コネクタ 138"/>
        <xdr:cNvCxnSpPr/>
      </xdr:nvCxnSpPr>
      <xdr:spPr>
        <a:xfrm>
          <a:off x="2336800" y="101503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34834</xdr:rowOff>
    </xdr:from>
    <xdr:to>
      <xdr:col>3</xdr:col>
      <xdr:colOff>279400</xdr:colOff>
      <xdr:row>59</xdr:row>
      <xdr:rowOff>41728</xdr:rowOff>
    </xdr:to>
    <xdr:cxnSp macro="">
      <xdr:nvCxnSpPr>
        <xdr:cNvPr id="142" name="直線コネクタ 141"/>
        <xdr:cNvCxnSpPr/>
      </xdr:nvCxnSpPr>
      <xdr:spPr>
        <a:xfrm flipV="1">
          <a:off x="1447800" y="101503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28847</xdr:rowOff>
    </xdr:from>
    <xdr:to>
      <xdr:col>6</xdr:col>
      <xdr:colOff>50800</xdr:colOff>
      <xdr:row>59</xdr:row>
      <xdr:rowOff>130447</xdr:rowOff>
    </xdr:to>
    <xdr:sp macro="" textlink="">
      <xdr:nvSpPr>
        <xdr:cNvPr id="154" name="円/楕円 153"/>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115224</xdr:rowOff>
    </xdr:from>
    <xdr:ext cx="736600" cy="259045"/>
    <xdr:sp macro="" textlink="">
      <xdr:nvSpPr>
        <xdr:cNvPr id="155" name="テキスト ボックス 154"/>
        <xdr:cNvSpPr txBox="1"/>
      </xdr:nvSpPr>
      <xdr:spPr>
        <a:xfrm>
          <a:off x="3733800" y="1023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19611</xdr:rowOff>
    </xdr:from>
    <xdr:ext cx="762000" cy="259045"/>
    <xdr:sp macro="" textlink="">
      <xdr:nvSpPr>
        <xdr:cNvPr id="157" name="テキスト ボックス 156"/>
        <xdr:cNvSpPr txBox="1"/>
      </xdr:nvSpPr>
      <xdr:spPr>
        <a:xfrm>
          <a:off x="2844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155484</xdr:rowOff>
    </xdr:from>
    <xdr:to>
      <xdr:col>3</xdr:col>
      <xdr:colOff>330200</xdr:colOff>
      <xdr:row>59</xdr:row>
      <xdr:rowOff>85634</xdr:rowOff>
    </xdr:to>
    <xdr:sp macro="" textlink="">
      <xdr:nvSpPr>
        <xdr:cNvPr id="158" name="円/楕円 157"/>
        <xdr:cNvSpPr/>
      </xdr:nvSpPr>
      <xdr:spPr>
        <a:xfrm>
          <a:off x="2286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95811</xdr:rowOff>
    </xdr:from>
    <xdr:ext cx="762000" cy="259045"/>
    <xdr:sp macro="" textlink="">
      <xdr:nvSpPr>
        <xdr:cNvPr id="159" name="テキスト ボックス 158"/>
        <xdr:cNvSpPr txBox="1"/>
      </xdr:nvSpPr>
      <xdr:spPr>
        <a:xfrm>
          <a:off x="1955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60" name="円/楕円 159"/>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61" name="テキスト ボックス 160"/>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類似団体の平均値を若干下回る</a:t>
          </a:r>
          <a:r>
            <a:rPr kumimoji="1" lang="en-US" altLang="ja-JP" sz="1100">
              <a:latin typeface="ＭＳ Ｐゴシック"/>
            </a:rPr>
            <a:t>160,132</a:t>
          </a:r>
          <a:r>
            <a:rPr kumimoji="1" lang="ja-JP" altLang="en-US" sz="1100">
              <a:latin typeface="ＭＳ Ｐゴシック"/>
            </a:rPr>
            <a:t>円であり、前年度から</a:t>
          </a:r>
          <a:r>
            <a:rPr kumimoji="1" lang="en-US" altLang="ja-JP" sz="1100">
              <a:latin typeface="ＭＳ Ｐゴシック"/>
            </a:rPr>
            <a:t>337</a:t>
          </a:r>
          <a:r>
            <a:rPr kumimoji="1" lang="ja-JP" altLang="en-US" sz="1100">
              <a:latin typeface="ＭＳ Ｐゴシック"/>
            </a:rPr>
            <a:t>円減少した。物件費は、情報セキュリティ強靭化事業及び学校施設整備計画策定事業の実施や救護施設鈴宮寮に指定管理者制度を導入したことよる委託料の増などにより増加したものの、人件費において、適正な定員管理に努めるなかで、職員構成が変わったことによる減小が影響したことが主な要因として挙げられる。人件費及び物件費については、第</a:t>
          </a:r>
          <a:r>
            <a:rPr kumimoji="1" lang="en-US" altLang="ja-JP" sz="1100">
              <a:latin typeface="ＭＳ Ｐゴシック"/>
            </a:rPr>
            <a:t>3</a:t>
          </a:r>
          <a:r>
            <a:rPr kumimoji="1" lang="ja-JP" altLang="en-US" sz="1100">
              <a:latin typeface="ＭＳ Ｐゴシック"/>
            </a:rPr>
            <a:t>次行政改革大綱に示された各種施策を着実に実行するとともに、徹底とした事務事業の見直しを進め、行政事務経費の縮減に努める。また、維持補修費について、現在は、ほぼ横ばいで推移しているが、今後、施設老朽化による修繕費が肥大しないよう、公共施設等の総合的なマネジメント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53978</xdr:rowOff>
    </xdr:from>
    <xdr:to>
      <xdr:col>7</xdr:col>
      <xdr:colOff>152400</xdr:colOff>
      <xdr:row>83</xdr:row>
      <xdr:rowOff>56690</xdr:rowOff>
    </xdr:to>
    <xdr:cxnSp macro="">
      <xdr:nvCxnSpPr>
        <xdr:cNvPr id="196" name="直線コネクタ 195"/>
        <xdr:cNvCxnSpPr/>
      </xdr:nvCxnSpPr>
      <xdr:spPr>
        <a:xfrm flipV="1">
          <a:off x="4114800" y="14284328"/>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166294</xdr:rowOff>
    </xdr:from>
    <xdr:to>
      <xdr:col>6</xdr:col>
      <xdr:colOff>0</xdr:colOff>
      <xdr:row>83</xdr:row>
      <xdr:rowOff>56690</xdr:rowOff>
    </xdr:to>
    <xdr:cxnSp macro="">
      <xdr:nvCxnSpPr>
        <xdr:cNvPr id="199" name="直線コネクタ 198"/>
        <xdr:cNvCxnSpPr/>
      </xdr:nvCxnSpPr>
      <xdr:spPr>
        <a:xfrm>
          <a:off x="3225800" y="14225194"/>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106194</xdr:rowOff>
    </xdr:from>
    <xdr:to>
      <xdr:col>4</xdr:col>
      <xdr:colOff>482600</xdr:colOff>
      <xdr:row>82</xdr:row>
      <xdr:rowOff>166294</xdr:rowOff>
    </xdr:to>
    <xdr:cxnSp macro="">
      <xdr:nvCxnSpPr>
        <xdr:cNvPr id="202" name="直線コネクタ 201"/>
        <xdr:cNvCxnSpPr/>
      </xdr:nvCxnSpPr>
      <xdr:spPr>
        <a:xfrm>
          <a:off x="2336800" y="14165094"/>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80214</xdr:rowOff>
    </xdr:from>
    <xdr:to>
      <xdr:col>3</xdr:col>
      <xdr:colOff>279400</xdr:colOff>
      <xdr:row>82</xdr:row>
      <xdr:rowOff>106194</xdr:rowOff>
    </xdr:to>
    <xdr:cxnSp macro="">
      <xdr:nvCxnSpPr>
        <xdr:cNvPr id="205" name="直線コネクタ 204"/>
        <xdr:cNvCxnSpPr/>
      </xdr:nvCxnSpPr>
      <xdr:spPr>
        <a:xfrm>
          <a:off x="1447800" y="14139114"/>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3178</xdr:rowOff>
    </xdr:from>
    <xdr:to>
      <xdr:col>7</xdr:col>
      <xdr:colOff>203200</xdr:colOff>
      <xdr:row>83</xdr:row>
      <xdr:rowOff>104778</xdr:rowOff>
    </xdr:to>
    <xdr:sp macro="" textlink="">
      <xdr:nvSpPr>
        <xdr:cNvPr id="215" name="円/楕円 214"/>
        <xdr:cNvSpPr/>
      </xdr:nvSpPr>
      <xdr:spPr>
        <a:xfrm>
          <a:off x="4902200" y="142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19705</xdr:rowOff>
    </xdr:from>
    <xdr:ext cx="762000" cy="259045"/>
    <xdr:sp macro="" textlink="">
      <xdr:nvSpPr>
        <xdr:cNvPr id="216" name="人件費・物件費等の状況該当値テキスト"/>
        <xdr:cNvSpPr txBox="1"/>
      </xdr:nvSpPr>
      <xdr:spPr>
        <a:xfrm>
          <a:off x="5041900" y="140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5890</xdr:rowOff>
    </xdr:from>
    <xdr:to>
      <xdr:col>6</xdr:col>
      <xdr:colOff>50800</xdr:colOff>
      <xdr:row>83</xdr:row>
      <xdr:rowOff>107490</xdr:rowOff>
    </xdr:to>
    <xdr:sp macro="" textlink="">
      <xdr:nvSpPr>
        <xdr:cNvPr id="217" name="円/楕円 216"/>
        <xdr:cNvSpPr/>
      </xdr:nvSpPr>
      <xdr:spPr>
        <a:xfrm>
          <a:off x="4064000" y="14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92267</xdr:rowOff>
    </xdr:from>
    <xdr:ext cx="736600" cy="259045"/>
    <xdr:sp macro="" textlink="">
      <xdr:nvSpPr>
        <xdr:cNvPr id="218" name="テキスト ボックス 217"/>
        <xdr:cNvSpPr txBox="1"/>
      </xdr:nvSpPr>
      <xdr:spPr>
        <a:xfrm>
          <a:off x="3733800" y="1432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115494</xdr:rowOff>
    </xdr:from>
    <xdr:to>
      <xdr:col>4</xdr:col>
      <xdr:colOff>533400</xdr:colOff>
      <xdr:row>83</xdr:row>
      <xdr:rowOff>45644</xdr:rowOff>
    </xdr:to>
    <xdr:sp macro="" textlink="">
      <xdr:nvSpPr>
        <xdr:cNvPr id="219" name="円/楕円 218"/>
        <xdr:cNvSpPr/>
      </xdr:nvSpPr>
      <xdr:spPr>
        <a:xfrm>
          <a:off x="31750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30421</xdr:rowOff>
    </xdr:from>
    <xdr:ext cx="762000" cy="259045"/>
    <xdr:sp macro="" textlink="">
      <xdr:nvSpPr>
        <xdr:cNvPr id="220" name="テキスト ボックス 219"/>
        <xdr:cNvSpPr txBox="1"/>
      </xdr:nvSpPr>
      <xdr:spPr>
        <a:xfrm>
          <a:off x="2844800" y="1426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55394</xdr:rowOff>
    </xdr:from>
    <xdr:to>
      <xdr:col>3</xdr:col>
      <xdr:colOff>330200</xdr:colOff>
      <xdr:row>82</xdr:row>
      <xdr:rowOff>156994</xdr:rowOff>
    </xdr:to>
    <xdr:sp macro="" textlink="">
      <xdr:nvSpPr>
        <xdr:cNvPr id="221" name="円/楕円 220"/>
        <xdr:cNvSpPr/>
      </xdr:nvSpPr>
      <xdr:spPr>
        <a:xfrm>
          <a:off x="2286000" y="14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167171</xdr:rowOff>
    </xdr:from>
    <xdr:ext cx="762000" cy="259045"/>
    <xdr:sp macro="" textlink="">
      <xdr:nvSpPr>
        <xdr:cNvPr id="222" name="テキスト ボックス 221"/>
        <xdr:cNvSpPr txBox="1"/>
      </xdr:nvSpPr>
      <xdr:spPr>
        <a:xfrm>
          <a:off x="1955800" y="138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29414</xdr:rowOff>
    </xdr:from>
    <xdr:to>
      <xdr:col>2</xdr:col>
      <xdr:colOff>127000</xdr:colOff>
      <xdr:row>82</xdr:row>
      <xdr:rowOff>131014</xdr:rowOff>
    </xdr:to>
    <xdr:sp macro="" textlink="">
      <xdr:nvSpPr>
        <xdr:cNvPr id="223" name="円/楕円 222"/>
        <xdr:cNvSpPr/>
      </xdr:nvSpPr>
      <xdr:spPr>
        <a:xfrm>
          <a:off x="1397000" y="140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141191</xdr:rowOff>
    </xdr:from>
    <xdr:ext cx="762000" cy="259045"/>
    <xdr:sp macro="" textlink="">
      <xdr:nvSpPr>
        <xdr:cNvPr id="224" name="テキスト ボックス 223"/>
        <xdr:cNvSpPr txBox="1"/>
      </xdr:nvSpPr>
      <xdr:spPr>
        <a:xfrm>
          <a:off x="1066800" y="138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類似団体の平均値を下回る</a:t>
          </a:r>
          <a:r>
            <a:rPr kumimoji="1" lang="en-US" altLang="ja-JP" sz="1100" b="0" i="0" baseline="0">
              <a:solidFill>
                <a:schemeClr val="dk1"/>
              </a:solidFill>
              <a:effectLst/>
              <a:latin typeface="+mn-lt"/>
              <a:ea typeface="+mn-ea"/>
              <a:cs typeface="+mn-cs"/>
            </a:rPr>
            <a:t>94.6</a:t>
          </a:r>
          <a:r>
            <a:rPr kumimoji="1" lang="ja-JP" altLang="ja-JP" sz="1100" b="0" i="0" baseline="0">
              <a:solidFill>
                <a:schemeClr val="dk1"/>
              </a:solidFill>
              <a:effectLst/>
              <a:latin typeface="+mn-lt"/>
              <a:ea typeface="+mn-ea"/>
              <a:cs typeface="+mn-cs"/>
            </a:rPr>
            <a:t>％であり、前年度と比べ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した。職員構成が変わったことが主な要因として挙げられる。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全国平均をも大きく下回る値で推移していることから、現在の水準を維持し、職員給与が市の財政を逼迫させることのないよう、給与の適正化に努める。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15663</xdr:rowOff>
    </xdr:to>
    <xdr:cxnSp macro="">
      <xdr:nvCxnSpPr>
        <xdr:cNvPr id="258" name="直線コネクタ 257"/>
        <xdr:cNvCxnSpPr/>
      </xdr:nvCxnSpPr>
      <xdr:spPr>
        <a:xfrm flipV="1">
          <a:off x="16179800" y="1457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85</xdr:row>
      <xdr:rowOff>15663</xdr:rowOff>
    </xdr:to>
    <xdr:cxnSp macro="">
      <xdr:nvCxnSpPr>
        <xdr:cNvPr id="261" name="直線コネクタ 260"/>
        <xdr:cNvCxnSpPr/>
      </xdr:nvCxnSpPr>
      <xdr:spPr>
        <a:xfrm>
          <a:off x="15290800" y="1451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114723</xdr:rowOff>
    </xdr:to>
    <xdr:cxnSp macro="">
      <xdr:nvCxnSpPr>
        <xdr:cNvPr id="264" name="直線コネクタ 263"/>
        <xdr:cNvCxnSpPr/>
      </xdr:nvCxnSpPr>
      <xdr:spPr>
        <a:xfrm>
          <a:off x="14401800" y="1448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66" name="テキスト ボックス 26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48261</xdr:rowOff>
    </xdr:to>
    <xdr:cxnSp macro="">
      <xdr:nvCxnSpPr>
        <xdr:cNvPr id="267" name="直線コネクタ 266"/>
        <xdr:cNvCxnSpPr/>
      </xdr:nvCxnSpPr>
      <xdr:spPr>
        <a:xfrm flipV="1">
          <a:off x="13512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9" name="テキスト ボックス 268"/>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7" name="円/楕円 276"/>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8"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81" name="円/楕円 280"/>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82" name="テキスト ボックス 28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3" name="円/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5" name="円/楕円 28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6" name="テキスト ボックス 285"/>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類似団体の平均値を下回る</a:t>
          </a:r>
          <a:r>
            <a:rPr kumimoji="1" lang="en-US" altLang="ja-JP" sz="1150">
              <a:latin typeface="ＭＳ Ｐゴシック"/>
            </a:rPr>
            <a:t>9.46</a:t>
          </a:r>
          <a:r>
            <a:rPr kumimoji="1" lang="ja-JP" altLang="en-US" sz="1150">
              <a:latin typeface="ＭＳ Ｐゴシック"/>
            </a:rPr>
            <a:t>人であり、前年度から</a:t>
          </a:r>
          <a:r>
            <a:rPr kumimoji="1" lang="en-US" altLang="ja-JP" sz="1150">
              <a:latin typeface="ＭＳ Ｐゴシック"/>
            </a:rPr>
            <a:t>0.15</a:t>
          </a:r>
          <a:r>
            <a:rPr kumimoji="1" lang="ja-JP" altLang="en-US" sz="1150">
              <a:latin typeface="ＭＳ Ｐゴシック"/>
            </a:rPr>
            <a:t>ポイント上がった。普通会計における職員数が、</a:t>
          </a:r>
          <a:r>
            <a:rPr kumimoji="1" lang="en-US" altLang="ja-JP" sz="1150">
              <a:latin typeface="ＭＳ Ｐゴシック"/>
            </a:rPr>
            <a:t>1</a:t>
          </a:r>
          <a:r>
            <a:rPr kumimoji="1" lang="ja-JP" altLang="en-US" sz="1150">
              <a:latin typeface="ＭＳ Ｐゴシック"/>
            </a:rPr>
            <a:t>名増加したことが要因として挙げられる。</a:t>
          </a:r>
        </a:p>
        <a:p>
          <a:r>
            <a:rPr kumimoji="1" lang="ja-JP" altLang="en-US" sz="1150">
              <a:latin typeface="ＭＳ Ｐゴシック"/>
            </a:rPr>
            <a:t>　市では、平成</a:t>
          </a:r>
          <a:r>
            <a:rPr kumimoji="1" lang="en-US" altLang="ja-JP" sz="1150">
              <a:latin typeface="ＭＳ Ｐゴシック"/>
            </a:rPr>
            <a:t>18</a:t>
          </a:r>
          <a:r>
            <a:rPr kumimoji="1" lang="ja-JP" altLang="en-US" sz="1150">
              <a:latin typeface="ＭＳ Ｐゴシック"/>
            </a:rPr>
            <a:t>年度に作成した集中改革プランに基づき、退職者不補充や早期退職者奨励制度の活用など定員適正に努めてきたことにより、目標値を上回る</a:t>
          </a:r>
          <a:r>
            <a:rPr kumimoji="1" lang="en-US" altLang="ja-JP" sz="1150">
              <a:latin typeface="ＭＳ Ｐゴシック"/>
            </a:rPr>
            <a:t>54</a:t>
          </a:r>
          <a:r>
            <a:rPr kumimoji="1" lang="ja-JP" altLang="en-US" sz="1150">
              <a:latin typeface="ＭＳ Ｐゴシック"/>
            </a:rPr>
            <a:t>人を減員してきており、第</a:t>
          </a:r>
          <a:r>
            <a:rPr kumimoji="1" lang="en-US" altLang="ja-JP" sz="1150">
              <a:latin typeface="ＭＳ Ｐゴシック"/>
            </a:rPr>
            <a:t>3</a:t>
          </a:r>
          <a:r>
            <a:rPr kumimoji="1" lang="ja-JP" altLang="en-US" sz="1150">
              <a:latin typeface="ＭＳ Ｐゴシック"/>
            </a:rPr>
            <a:t>次行政改革大綱においては、平成</a:t>
          </a:r>
          <a:r>
            <a:rPr kumimoji="1" lang="en-US" altLang="ja-JP" sz="1150">
              <a:latin typeface="ＭＳ Ｐゴシック"/>
            </a:rPr>
            <a:t>22</a:t>
          </a:r>
          <a:r>
            <a:rPr kumimoji="1" lang="ja-JP" altLang="en-US" sz="1150">
              <a:latin typeface="ＭＳ Ｐゴシック"/>
            </a:rPr>
            <a:t>年度の集中改革プランによる、職員適正化直後の数を超えない範囲の職員数の維持を目標設定したところである。今後は、退職者数と同数の採用を基本に市管理施設の指定管理者制度等への移行を積極的に進めることで、更なる定員抑制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45599</xdr:rowOff>
    </xdr:to>
    <xdr:cxnSp macro="">
      <xdr:nvCxnSpPr>
        <xdr:cNvPr id="323" name="直線コネクタ 322"/>
        <xdr:cNvCxnSpPr/>
      </xdr:nvCxnSpPr>
      <xdr:spPr>
        <a:xfrm>
          <a:off x="16179800" y="1065826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28363</xdr:rowOff>
    </xdr:from>
    <xdr:to>
      <xdr:col>23</xdr:col>
      <xdr:colOff>406400</xdr:colOff>
      <xdr:row>62</xdr:row>
      <xdr:rowOff>38705</xdr:rowOff>
    </xdr:to>
    <xdr:cxnSp macro="">
      <xdr:nvCxnSpPr>
        <xdr:cNvPr id="326" name="直線コネクタ 325"/>
        <xdr:cNvCxnSpPr/>
      </xdr:nvCxnSpPr>
      <xdr:spPr>
        <a:xfrm flipV="1">
          <a:off x="15290800" y="106582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38705</xdr:rowOff>
    </xdr:to>
    <xdr:cxnSp macro="">
      <xdr:nvCxnSpPr>
        <xdr:cNvPr id="329" name="直線コネクタ 328"/>
        <xdr:cNvCxnSpPr/>
      </xdr:nvCxnSpPr>
      <xdr:spPr>
        <a:xfrm>
          <a:off x="14401800" y="106605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168789</xdr:rowOff>
    </xdr:from>
    <xdr:to>
      <xdr:col>21</xdr:col>
      <xdr:colOff>0</xdr:colOff>
      <xdr:row>62</xdr:row>
      <xdr:rowOff>30662</xdr:rowOff>
    </xdr:to>
    <xdr:cxnSp macro="">
      <xdr:nvCxnSpPr>
        <xdr:cNvPr id="332" name="直線コネクタ 331"/>
        <xdr:cNvCxnSpPr/>
      </xdr:nvCxnSpPr>
      <xdr:spPr>
        <a:xfrm>
          <a:off x="13512800" y="1062723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6" name="テキスト ボックス 335"/>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166249</xdr:rowOff>
    </xdr:from>
    <xdr:to>
      <xdr:col>24</xdr:col>
      <xdr:colOff>609600</xdr:colOff>
      <xdr:row>62</xdr:row>
      <xdr:rowOff>96399</xdr:rowOff>
    </xdr:to>
    <xdr:sp macro="" textlink="">
      <xdr:nvSpPr>
        <xdr:cNvPr id="342" name="円/楕円 341"/>
        <xdr:cNvSpPr/>
      </xdr:nvSpPr>
      <xdr:spPr>
        <a:xfrm>
          <a:off x="169672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11326</xdr:rowOff>
    </xdr:from>
    <xdr:ext cx="762000" cy="259045"/>
    <xdr:sp macro="" textlink="">
      <xdr:nvSpPr>
        <xdr:cNvPr id="343" name="定員管理の状況該当値テキスト"/>
        <xdr:cNvSpPr txBox="1"/>
      </xdr:nvSpPr>
      <xdr:spPr>
        <a:xfrm>
          <a:off x="171069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149013</xdr:rowOff>
    </xdr:from>
    <xdr:to>
      <xdr:col>23</xdr:col>
      <xdr:colOff>457200</xdr:colOff>
      <xdr:row>62</xdr:row>
      <xdr:rowOff>79163</xdr:rowOff>
    </xdr:to>
    <xdr:sp macro="" textlink="">
      <xdr:nvSpPr>
        <xdr:cNvPr id="344" name="円/楕円 343"/>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45" name="テキスト ボックス 34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159355</xdr:rowOff>
    </xdr:from>
    <xdr:to>
      <xdr:col>22</xdr:col>
      <xdr:colOff>254000</xdr:colOff>
      <xdr:row>62</xdr:row>
      <xdr:rowOff>89505</xdr:rowOff>
    </xdr:to>
    <xdr:sp macro="" textlink="">
      <xdr:nvSpPr>
        <xdr:cNvPr id="346" name="円/楕円 345"/>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47" name="テキスト ボックス 346"/>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151312</xdr:rowOff>
    </xdr:from>
    <xdr:to>
      <xdr:col>21</xdr:col>
      <xdr:colOff>50800</xdr:colOff>
      <xdr:row>62</xdr:row>
      <xdr:rowOff>81462</xdr:rowOff>
    </xdr:to>
    <xdr:sp macro="" textlink="">
      <xdr:nvSpPr>
        <xdr:cNvPr id="348" name="円/楕円 347"/>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49" name="テキスト ボックス 348"/>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50" name="円/楕円 349"/>
        <xdr:cNvSpPr/>
      </xdr:nvSpPr>
      <xdr:spPr>
        <a:xfrm>
          <a:off x="134620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51" name="テキスト ボックス 350"/>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前年度から</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12.7</a:t>
          </a:r>
          <a:r>
            <a:rPr kumimoji="1" lang="ja-JP" altLang="ja-JP" sz="1050">
              <a:solidFill>
                <a:schemeClr val="dk1"/>
              </a:solidFill>
              <a:effectLst/>
              <a:latin typeface="+mn-lt"/>
              <a:ea typeface="+mn-ea"/>
              <a:cs typeface="+mn-cs"/>
            </a:rPr>
            <a:t>％となったものの、依然類似団体の平均値を上回る高い数値である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建設事業の実施にあたっては、緊急性・必要性を充分に検討し判断したうえで、事業の選択実施に努めてきたことから、比率は</a:t>
          </a:r>
          <a:r>
            <a:rPr kumimoji="1" lang="ja-JP" altLang="en-US" sz="1050">
              <a:solidFill>
                <a:schemeClr val="dk1"/>
              </a:solidFill>
              <a:effectLst/>
              <a:latin typeface="+mn-lt"/>
              <a:ea typeface="+mn-ea"/>
              <a:cs typeface="+mn-cs"/>
            </a:rPr>
            <a:t>徐々に</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してきており、当該比率が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カ年平均で求められるため、微減となったものの、単年度で見ると特定財源として算入される都市計画税の賦課休止、公債費の元利償還金の増、公営企業に対する準元利償還金の増、比率の分母となる標準財政規模の減などが影響し、比率は、</a:t>
          </a:r>
          <a:r>
            <a:rPr kumimoji="1" lang="en-US" altLang="ja-JP" sz="1050">
              <a:solidFill>
                <a:schemeClr val="dk1"/>
              </a:solidFill>
              <a:effectLst/>
              <a:latin typeface="+mn-lt"/>
              <a:ea typeface="+mn-ea"/>
              <a:cs typeface="+mn-cs"/>
            </a:rPr>
            <a:t>1.6</a:t>
          </a:r>
          <a:r>
            <a:rPr kumimoji="1" lang="ja-JP" altLang="en-US" sz="1050">
              <a:solidFill>
                <a:schemeClr val="dk1"/>
              </a:solidFill>
              <a:effectLst/>
              <a:latin typeface="+mn-lt"/>
              <a:ea typeface="+mn-ea"/>
              <a:cs typeface="+mn-cs"/>
            </a:rPr>
            <a:t>ポイント増加となっている。</a:t>
          </a:r>
          <a:r>
            <a:rPr kumimoji="1" lang="ja-JP" altLang="ja-JP" sz="1050">
              <a:solidFill>
                <a:schemeClr val="dk1"/>
              </a:solidFill>
              <a:effectLst/>
              <a:latin typeface="+mn-lt"/>
              <a:ea typeface="+mn-ea"/>
              <a:cs typeface="+mn-cs"/>
            </a:rPr>
            <a:t>今後は、新市まちづくり計画に基づき実施してきた各事業の充当財源である合併特例事業債の償還金が更に本格的になり、また、特定財源として算入される都市計画税</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31</a:t>
          </a:r>
          <a:r>
            <a:rPr kumimoji="1" lang="ja-JP" altLang="en-US" sz="1050">
              <a:solidFill>
                <a:schemeClr val="dk1"/>
              </a:solidFill>
              <a:effectLst/>
              <a:latin typeface="+mn-lt"/>
              <a:ea typeface="+mn-ea"/>
              <a:cs typeface="+mn-cs"/>
            </a:rPr>
            <a:t>年度まで</a:t>
          </a:r>
          <a:r>
            <a:rPr kumimoji="1" lang="ja-JP" altLang="ja-JP" sz="1050">
              <a:solidFill>
                <a:schemeClr val="dk1"/>
              </a:solidFill>
              <a:effectLst/>
              <a:latin typeface="+mn-lt"/>
              <a:ea typeface="+mn-ea"/>
              <a:cs typeface="+mn-cs"/>
            </a:rPr>
            <a:t>賦課休止</a:t>
          </a:r>
          <a:r>
            <a:rPr kumimoji="1" lang="ja-JP" altLang="en-US" sz="1050">
              <a:solidFill>
                <a:schemeClr val="dk1"/>
              </a:solidFill>
              <a:effectLst/>
              <a:latin typeface="+mn-lt"/>
              <a:ea typeface="+mn-ea"/>
              <a:cs typeface="+mn-cs"/>
            </a:rPr>
            <a:t>となる</a:t>
          </a:r>
          <a:r>
            <a:rPr kumimoji="1" lang="ja-JP" altLang="ja-JP" sz="1050">
              <a:solidFill>
                <a:schemeClr val="dk1"/>
              </a:solidFill>
              <a:effectLst/>
              <a:latin typeface="+mn-lt"/>
              <a:ea typeface="+mn-ea"/>
              <a:cs typeface="+mn-cs"/>
            </a:rPr>
            <a:t>など、比率の上昇が予想されることから、公債費の償還のピークを考慮する中で、引き続き、建設事業の選択実施を継続し公債費負担の適正化に努める。</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92392</xdr:rowOff>
    </xdr:from>
    <xdr:to>
      <xdr:col>24</xdr:col>
      <xdr:colOff>558800</xdr:colOff>
      <xdr:row>37</xdr:row>
      <xdr:rowOff>94403</xdr:rowOff>
    </xdr:to>
    <xdr:cxnSp macro="">
      <xdr:nvCxnSpPr>
        <xdr:cNvPr id="385" name="直線コネクタ 384"/>
        <xdr:cNvCxnSpPr/>
      </xdr:nvCxnSpPr>
      <xdr:spPr>
        <a:xfrm flipV="1">
          <a:off x="16179800" y="643604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94403</xdr:rowOff>
    </xdr:from>
    <xdr:to>
      <xdr:col>23</xdr:col>
      <xdr:colOff>406400</xdr:colOff>
      <xdr:row>37</xdr:row>
      <xdr:rowOff>108479</xdr:rowOff>
    </xdr:to>
    <xdr:cxnSp macro="">
      <xdr:nvCxnSpPr>
        <xdr:cNvPr id="388" name="直線コネクタ 387"/>
        <xdr:cNvCxnSpPr/>
      </xdr:nvCxnSpPr>
      <xdr:spPr>
        <a:xfrm flipV="1">
          <a:off x="15290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108479</xdr:rowOff>
    </xdr:from>
    <xdr:to>
      <xdr:col>22</xdr:col>
      <xdr:colOff>203200</xdr:colOff>
      <xdr:row>37</xdr:row>
      <xdr:rowOff>112501</xdr:rowOff>
    </xdr:to>
    <xdr:cxnSp macro="">
      <xdr:nvCxnSpPr>
        <xdr:cNvPr id="391" name="直線コネクタ 390"/>
        <xdr:cNvCxnSpPr/>
      </xdr:nvCxnSpPr>
      <xdr:spPr>
        <a:xfrm flipV="1">
          <a:off x="14401800" y="645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112501</xdr:rowOff>
    </xdr:from>
    <xdr:to>
      <xdr:col>21</xdr:col>
      <xdr:colOff>0</xdr:colOff>
      <xdr:row>37</xdr:row>
      <xdr:rowOff>112501</xdr:rowOff>
    </xdr:to>
    <xdr:cxnSp macro="">
      <xdr:nvCxnSpPr>
        <xdr:cNvPr id="394" name="直線コネクタ 393"/>
        <xdr:cNvCxnSpPr/>
      </xdr:nvCxnSpPr>
      <xdr:spPr>
        <a:xfrm>
          <a:off x="13512800" y="6456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41592</xdr:rowOff>
    </xdr:from>
    <xdr:to>
      <xdr:col>24</xdr:col>
      <xdr:colOff>609600</xdr:colOff>
      <xdr:row>37</xdr:row>
      <xdr:rowOff>143192</xdr:rowOff>
    </xdr:to>
    <xdr:sp macro="" textlink="">
      <xdr:nvSpPr>
        <xdr:cNvPr id="404" name="円/楕円 403"/>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13669</xdr:rowOff>
    </xdr:from>
    <xdr:ext cx="762000" cy="259045"/>
    <xdr:sp macro="" textlink="">
      <xdr:nvSpPr>
        <xdr:cNvPr id="405" name="公債費負担の状況該当値テキスト"/>
        <xdr:cNvSpPr txBox="1"/>
      </xdr:nvSpPr>
      <xdr:spPr>
        <a:xfrm>
          <a:off x="17106900" y="63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6" name="円/楕円 405"/>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129981</xdr:rowOff>
    </xdr:from>
    <xdr:ext cx="736600" cy="259045"/>
    <xdr:sp macro="" textlink="">
      <xdr:nvSpPr>
        <xdr:cNvPr id="407" name="テキスト ボックス 406"/>
        <xdr:cNvSpPr txBox="1"/>
      </xdr:nvSpPr>
      <xdr:spPr>
        <a:xfrm>
          <a:off x="15798800" y="647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57679</xdr:rowOff>
    </xdr:from>
    <xdr:to>
      <xdr:col>22</xdr:col>
      <xdr:colOff>254000</xdr:colOff>
      <xdr:row>37</xdr:row>
      <xdr:rowOff>159279</xdr:rowOff>
    </xdr:to>
    <xdr:sp macro="" textlink="">
      <xdr:nvSpPr>
        <xdr:cNvPr id="408" name="円/楕円 407"/>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144056</xdr:rowOff>
    </xdr:from>
    <xdr:ext cx="762000" cy="259045"/>
    <xdr:sp macro="" textlink="">
      <xdr:nvSpPr>
        <xdr:cNvPr id="409" name="テキスト ボックス 408"/>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61701</xdr:rowOff>
    </xdr:from>
    <xdr:to>
      <xdr:col>21</xdr:col>
      <xdr:colOff>50800</xdr:colOff>
      <xdr:row>37</xdr:row>
      <xdr:rowOff>163301</xdr:rowOff>
    </xdr:to>
    <xdr:sp macro="" textlink="">
      <xdr:nvSpPr>
        <xdr:cNvPr id="410" name="円/楕円 409"/>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148078</xdr:rowOff>
    </xdr:from>
    <xdr:ext cx="762000" cy="259045"/>
    <xdr:sp macro="" textlink="">
      <xdr:nvSpPr>
        <xdr:cNvPr id="411" name="テキスト ボックス 410"/>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61701</xdr:rowOff>
    </xdr:from>
    <xdr:to>
      <xdr:col>19</xdr:col>
      <xdr:colOff>533400</xdr:colOff>
      <xdr:row>37</xdr:row>
      <xdr:rowOff>163301</xdr:rowOff>
    </xdr:to>
    <xdr:sp macro="" textlink="">
      <xdr:nvSpPr>
        <xdr:cNvPr id="412" name="円/楕円 411"/>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148078</xdr:rowOff>
    </xdr:from>
    <xdr:ext cx="762000" cy="259045"/>
    <xdr:sp macro="" textlink="">
      <xdr:nvSpPr>
        <xdr:cNvPr id="413" name="テキスト ボックス 412"/>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将来負担比率の分子に算入される将来負担額は、甲府・峡東クリーンセンター建設に伴う一部事務組合負担金等見込額の増加があったものの、小中学校非構造部耐震事業等の大型普通建設事業の終了などによる、一般会計に係る地方債現在高の減、土地開発公社などへの債務負担行為に基づく支出予定額の減、公営企業債等繰入見込額の減、退職手当負担見込額の減などの影響により</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242</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減少となった。また、算定で除かれる充当可能財源等については、有利な地方債を活用することにより、後年度の交付税措置として算入される基準財政需要額算入見込額は増加し、充当可能基金においても、財政調整基金及び公共施設整備基金の積立などで</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179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百万円増加のなったものの、都市計画税の課税休止が大きく影響し</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479</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百万円の減となった。更には、普通交付税の合併縮減が始まったことや臨時財政対策債の減により標準財政規模においても</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142</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百万円減となった。上記の要因により将来負担比率は、前年度から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ポイント増加の</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134..7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％となった。依然として類似団体平均や全国平均を大きく上回る比率で推移しており、</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までの間、充当可能特定歳入に算定される都市計画税の賦課を休止する決定がされており、また、普通交付税の合併縮減進むことに伴い標準財政規模の減少が見込まれるなど、比率の上昇が予想される。今後においては、更なる財政健全化を進めることによって、類似団体平均に比率を近づけるような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19177</xdr:rowOff>
    </xdr:from>
    <xdr:to>
      <xdr:col>24</xdr:col>
      <xdr:colOff>558800</xdr:colOff>
      <xdr:row>16</xdr:row>
      <xdr:rowOff>32931</xdr:rowOff>
    </xdr:to>
    <xdr:cxnSp macro="">
      <xdr:nvCxnSpPr>
        <xdr:cNvPr id="445" name="直線コネクタ 444"/>
        <xdr:cNvCxnSpPr/>
      </xdr:nvCxnSpPr>
      <xdr:spPr>
        <a:xfrm>
          <a:off x="16179800" y="2762377"/>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19177</xdr:rowOff>
    </xdr:from>
    <xdr:to>
      <xdr:col>23</xdr:col>
      <xdr:colOff>406400</xdr:colOff>
      <xdr:row>16</xdr:row>
      <xdr:rowOff>27381</xdr:rowOff>
    </xdr:to>
    <xdr:cxnSp macro="">
      <xdr:nvCxnSpPr>
        <xdr:cNvPr id="448" name="直線コネクタ 447"/>
        <xdr:cNvCxnSpPr/>
      </xdr:nvCxnSpPr>
      <xdr:spPr>
        <a:xfrm flipV="1">
          <a:off x="15290800" y="276237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2045</xdr:rowOff>
    </xdr:from>
    <xdr:to>
      <xdr:col>22</xdr:col>
      <xdr:colOff>203200</xdr:colOff>
      <xdr:row>16</xdr:row>
      <xdr:rowOff>27381</xdr:rowOff>
    </xdr:to>
    <xdr:cxnSp macro="">
      <xdr:nvCxnSpPr>
        <xdr:cNvPr id="451" name="直線コネクタ 450"/>
        <xdr:cNvCxnSpPr/>
      </xdr:nvCxnSpPr>
      <xdr:spPr>
        <a:xfrm>
          <a:off x="14401800" y="274524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597</xdr:rowOff>
    </xdr:from>
    <xdr:to>
      <xdr:col>21</xdr:col>
      <xdr:colOff>0</xdr:colOff>
      <xdr:row>16</xdr:row>
      <xdr:rowOff>2045</xdr:rowOff>
    </xdr:to>
    <xdr:cxnSp macro="">
      <xdr:nvCxnSpPr>
        <xdr:cNvPr id="454" name="直線コネクタ 453"/>
        <xdr:cNvCxnSpPr/>
      </xdr:nvCxnSpPr>
      <xdr:spPr>
        <a:xfrm>
          <a:off x="13512800" y="27437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153581</xdr:rowOff>
    </xdr:from>
    <xdr:to>
      <xdr:col>24</xdr:col>
      <xdr:colOff>609600</xdr:colOff>
      <xdr:row>16</xdr:row>
      <xdr:rowOff>83731</xdr:rowOff>
    </xdr:to>
    <xdr:sp macro="" textlink="">
      <xdr:nvSpPr>
        <xdr:cNvPr id="464" name="円/楕円 463"/>
        <xdr:cNvSpPr/>
      </xdr:nvSpPr>
      <xdr:spPr>
        <a:xfrm>
          <a:off x="169672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125658</xdr:rowOff>
    </xdr:from>
    <xdr:ext cx="762000" cy="259045"/>
    <xdr:sp macro="" textlink="">
      <xdr:nvSpPr>
        <xdr:cNvPr id="465" name="将来負担の状況該当値テキスト"/>
        <xdr:cNvSpPr txBox="1"/>
      </xdr:nvSpPr>
      <xdr:spPr>
        <a:xfrm>
          <a:off x="17106900" y="269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139827</xdr:rowOff>
    </xdr:from>
    <xdr:to>
      <xdr:col>23</xdr:col>
      <xdr:colOff>457200</xdr:colOff>
      <xdr:row>16</xdr:row>
      <xdr:rowOff>69977</xdr:rowOff>
    </xdr:to>
    <xdr:sp macro="" textlink="">
      <xdr:nvSpPr>
        <xdr:cNvPr id="466" name="円/楕円 465"/>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54754</xdr:rowOff>
    </xdr:from>
    <xdr:ext cx="736600" cy="259045"/>
    <xdr:sp macro="" textlink="">
      <xdr:nvSpPr>
        <xdr:cNvPr id="467" name="テキスト ボックス 466"/>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148031</xdr:rowOff>
    </xdr:from>
    <xdr:to>
      <xdr:col>22</xdr:col>
      <xdr:colOff>254000</xdr:colOff>
      <xdr:row>16</xdr:row>
      <xdr:rowOff>78181</xdr:rowOff>
    </xdr:to>
    <xdr:sp macro="" textlink="">
      <xdr:nvSpPr>
        <xdr:cNvPr id="468" name="円/楕円 467"/>
        <xdr:cNvSpPr/>
      </xdr:nvSpPr>
      <xdr:spPr>
        <a:xfrm>
          <a:off x="15240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62958</xdr:rowOff>
    </xdr:from>
    <xdr:ext cx="762000" cy="259045"/>
    <xdr:sp macro="" textlink="">
      <xdr:nvSpPr>
        <xdr:cNvPr id="469" name="テキスト ボックス 468"/>
        <xdr:cNvSpPr txBox="1"/>
      </xdr:nvSpPr>
      <xdr:spPr>
        <a:xfrm>
          <a:off x="14909800" y="28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122695</xdr:rowOff>
    </xdr:from>
    <xdr:to>
      <xdr:col>21</xdr:col>
      <xdr:colOff>50800</xdr:colOff>
      <xdr:row>16</xdr:row>
      <xdr:rowOff>52845</xdr:rowOff>
    </xdr:to>
    <xdr:sp macro="" textlink="">
      <xdr:nvSpPr>
        <xdr:cNvPr id="470" name="円/楕円 469"/>
        <xdr:cNvSpPr/>
      </xdr:nvSpPr>
      <xdr:spPr>
        <a:xfrm>
          <a:off x="14351000" y="26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37622</xdr:rowOff>
    </xdr:from>
    <xdr:ext cx="762000" cy="259045"/>
    <xdr:sp macro="" textlink="">
      <xdr:nvSpPr>
        <xdr:cNvPr id="471" name="テキスト ボックス 470"/>
        <xdr:cNvSpPr txBox="1"/>
      </xdr:nvSpPr>
      <xdr:spPr>
        <a:xfrm>
          <a:off x="14020800" y="278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121247</xdr:rowOff>
    </xdr:from>
    <xdr:to>
      <xdr:col>19</xdr:col>
      <xdr:colOff>533400</xdr:colOff>
      <xdr:row>16</xdr:row>
      <xdr:rowOff>51397</xdr:rowOff>
    </xdr:to>
    <xdr:sp macro="" textlink="">
      <xdr:nvSpPr>
        <xdr:cNvPr id="472" name="円/楕円 471"/>
        <xdr:cNvSpPr/>
      </xdr:nvSpPr>
      <xdr:spPr>
        <a:xfrm>
          <a:off x="13462000" y="26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36174</xdr:rowOff>
    </xdr:from>
    <xdr:ext cx="762000" cy="259045"/>
    <xdr:sp macro="" textlink="">
      <xdr:nvSpPr>
        <xdr:cNvPr id="473" name="テキスト ボックス 472"/>
        <xdr:cNvSpPr txBox="1"/>
      </xdr:nvSpPr>
      <xdr:spPr>
        <a:xfrm>
          <a:off x="13131800" y="277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類似団体の平均値を大きく下回る</a:t>
          </a:r>
          <a:r>
            <a:rPr kumimoji="1" lang="en-US" altLang="ja-JP" sz="1200">
              <a:latin typeface="ＭＳ Ｐゴシック"/>
            </a:rPr>
            <a:t>21.1</a:t>
          </a:r>
          <a:r>
            <a:rPr kumimoji="1" lang="ja-JP" altLang="en-US" sz="1200">
              <a:latin typeface="ＭＳ Ｐゴシック"/>
            </a:rPr>
            <a:t>％であり、前年度から</a:t>
          </a:r>
          <a:r>
            <a:rPr kumimoji="1" lang="en-US" altLang="ja-JP" sz="1200">
              <a:latin typeface="ＭＳ Ｐゴシック"/>
            </a:rPr>
            <a:t>0.5</a:t>
          </a:r>
          <a:r>
            <a:rPr kumimoji="1" lang="ja-JP" altLang="en-US" sz="1200">
              <a:latin typeface="ＭＳ Ｐゴシック"/>
            </a:rPr>
            <a:t>ポイント増加した。職員構成が変わった影響による職員給の減、退職者の減に伴う退職手当負担金の減があったものの、消費税交付金などの経常一般財源の減少額が上回ったことが比率増加の主な要因に挙げられる。今後も、第</a:t>
          </a:r>
          <a:r>
            <a:rPr kumimoji="1" lang="en-US" altLang="ja-JP" sz="1200">
              <a:latin typeface="ＭＳ Ｐゴシック"/>
            </a:rPr>
            <a:t>3</a:t>
          </a:r>
          <a:r>
            <a:rPr kumimoji="1" lang="ja-JP" altLang="en-US" sz="1200">
              <a:latin typeface="ＭＳ Ｐゴシック"/>
            </a:rPr>
            <a:t>次行政改革大綱において目標設定している、平成</a:t>
          </a:r>
          <a:r>
            <a:rPr kumimoji="1" lang="en-US" altLang="ja-JP" sz="1200">
              <a:latin typeface="ＭＳ Ｐゴシック"/>
            </a:rPr>
            <a:t>22</a:t>
          </a:r>
          <a:r>
            <a:rPr kumimoji="1" lang="ja-JP" altLang="en-US" sz="1200">
              <a:latin typeface="ＭＳ Ｐゴシック"/>
            </a:rPr>
            <a:t>年度の職員数を超えない範囲での退職者数と同数の採用を基本に市管理施設の指定管理者制度等への移行を積極的に進めることで、更なる定員適正化を図り、人件費の縮減に努める。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115570</xdr:rowOff>
    </xdr:to>
    <xdr:cxnSp macro="">
      <xdr:nvCxnSpPr>
        <xdr:cNvPr id="66" name="直線コネクタ 65"/>
        <xdr:cNvCxnSpPr/>
      </xdr:nvCxnSpPr>
      <xdr:spPr>
        <a:xfrm>
          <a:off x="3987800" y="607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130810</xdr:rowOff>
    </xdr:to>
    <xdr:cxnSp macro="">
      <xdr:nvCxnSpPr>
        <xdr:cNvPr id="69" name="直線コネクタ 68"/>
        <xdr:cNvCxnSpPr/>
      </xdr:nvCxnSpPr>
      <xdr:spPr>
        <a:xfrm flipV="1">
          <a:off x="3098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130810</xdr:rowOff>
    </xdr:to>
    <xdr:cxnSp macro="">
      <xdr:nvCxnSpPr>
        <xdr:cNvPr id="72" name="直線コネクタ 71"/>
        <xdr:cNvCxnSpPr/>
      </xdr:nvCxnSpPr>
      <xdr:spPr>
        <a:xfrm>
          <a:off x="2209800" y="604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92710</xdr:rowOff>
    </xdr:to>
    <xdr:cxnSp macro="">
      <xdr:nvCxnSpPr>
        <xdr:cNvPr id="75" name="直線コネクタ 74"/>
        <xdr:cNvCxnSpPr/>
      </xdr:nvCxnSpPr>
      <xdr:spPr>
        <a:xfrm flipV="1">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類似団体の平均値を上回る</a:t>
          </a:r>
          <a:r>
            <a:rPr kumimoji="1" lang="en-US" altLang="ja-JP" sz="1200" b="0" i="0" u="none" strike="noStrike" kern="0" cap="none" spc="0" normalizeH="0" baseline="0" noProof="0">
              <a:ln>
                <a:noFill/>
              </a:ln>
              <a:solidFill>
                <a:prstClr val="black"/>
              </a:solidFill>
              <a:effectLst/>
              <a:uLnTx/>
              <a:uFillTx/>
              <a:latin typeface="+mn-lt"/>
              <a:ea typeface="+mn-ea"/>
              <a:cs typeface="+mn-cs"/>
            </a:rPr>
            <a:t>14.2</a:t>
          </a:r>
          <a:r>
            <a:rPr kumimoji="1" lang="ja-JP" altLang="ja-JP" sz="1200" b="0" i="0" u="none" strike="noStrike" kern="0" cap="none" spc="0" normalizeH="0" baseline="0" noProof="0">
              <a:ln>
                <a:noFill/>
              </a:ln>
              <a:solidFill>
                <a:prstClr val="black"/>
              </a:solidFill>
              <a:effectLst/>
              <a:uLnTx/>
              <a:uFillTx/>
              <a:latin typeface="+mn-lt"/>
              <a:ea typeface="+mn-ea"/>
              <a:cs typeface="+mn-cs"/>
            </a:rPr>
            <a:t>％であり、前年度から</a:t>
          </a:r>
          <a:r>
            <a:rPr kumimoji="1" lang="en-US" altLang="ja-JP" sz="1200" b="0" i="0" u="none" strike="noStrike" kern="0" cap="none" spc="0" normalizeH="0" baseline="0" noProof="0">
              <a:ln>
                <a:noFill/>
              </a:ln>
              <a:solidFill>
                <a:prstClr val="black"/>
              </a:solidFill>
              <a:effectLst/>
              <a:uLnTx/>
              <a:uFillTx/>
              <a:latin typeface="+mn-lt"/>
              <a:ea typeface="+mn-ea"/>
              <a:cs typeface="+mn-cs"/>
            </a:rPr>
            <a:t>0.8</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した。</a:t>
          </a:r>
          <a:r>
            <a:rPr kumimoji="1" lang="ja-JP" altLang="en-US" sz="1200" b="0" i="0" u="none" strike="noStrike" kern="0" cap="none" spc="0" normalizeH="0" baseline="0" noProof="0">
              <a:ln>
                <a:noFill/>
              </a:ln>
              <a:solidFill>
                <a:prstClr val="black"/>
              </a:solidFill>
              <a:effectLst/>
              <a:uLnTx/>
              <a:uFillTx/>
              <a:latin typeface="+mn-lt"/>
              <a:ea typeface="+mn-ea"/>
              <a:cs typeface="+mn-cs"/>
            </a:rPr>
            <a:t>学校施設整備計画策定事業や救護施設鈴宮寮の指定管理者制度導入に伴う指定管理料の増など増加要因があったものの、甲府・峡東クリーンセンター試運転に伴う可燃ごみ処理業務の減などの影響により比率は改善された。</a:t>
          </a:r>
          <a:r>
            <a:rPr kumimoji="1" lang="en-US" altLang="ja-JP" sz="1200" b="0" i="0" u="none" strike="noStrike" kern="0" cap="none" spc="0" normalizeH="0" baseline="0" noProof="0">
              <a:ln>
                <a:noFill/>
              </a:ln>
              <a:solidFill>
                <a:prstClr val="black"/>
              </a:solidFill>
              <a:effectLst/>
              <a:uLnTx/>
              <a:uFillTx/>
              <a:latin typeface="+mn-lt"/>
              <a:ea typeface="+mn-ea"/>
              <a:cs typeface="+mn-cs"/>
            </a:rPr>
            <a:t>5</a:t>
          </a:r>
          <a:r>
            <a:rPr kumimoji="1" lang="ja-JP" altLang="en-US" sz="1200" b="0" i="0" u="none" strike="noStrike" kern="0" cap="none" spc="0" normalizeH="0" baseline="0" noProof="0">
              <a:ln>
                <a:noFill/>
              </a:ln>
              <a:solidFill>
                <a:prstClr val="black"/>
              </a:solidFill>
              <a:effectLst/>
              <a:uLnTx/>
              <a:uFillTx/>
              <a:latin typeface="+mn-lt"/>
              <a:ea typeface="+mn-ea"/>
              <a:cs typeface="+mn-cs"/>
            </a:rPr>
            <a:t>年連続で類似団体の平均値を上回る結果となり、　今後において、類似団体平均値に近づく数値となるよう事務経費の見直しによる縮減を図り、行政事務費全体の縮減に努める。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61686</xdr:rowOff>
    </xdr:to>
    <xdr:cxnSp macro="">
      <xdr:nvCxnSpPr>
        <xdr:cNvPr id="129" name="直線コネクタ 128"/>
        <xdr:cNvCxnSpPr/>
      </xdr:nvCxnSpPr>
      <xdr:spPr>
        <a:xfrm flipV="1">
          <a:off x="15671800" y="30607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72571</xdr:rowOff>
    </xdr:to>
    <xdr:cxnSp macro="">
      <xdr:nvCxnSpPr>
        <xdr:cNvPr id="132" name="直線コネクタ 131"/>
        <xdr:cNvCxnSpPr/>
      </xdr:nvCxnSpPr>
      <xdr:spPr>
        <a:xfrm flipV="1">
          <a:off x="14782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18</xdr:row>
      <xdr:rowOff>72571</xdr:rowOff>
    </xdr:to>
    <xdr:cxnSp macro="">
      <xdr:nvCxnSpPr>
        <xdr:cNvPr id="135" name="直線コネクタ 134"/>
        <xdr:cNvCxnSpPr/>
      </xdr:nvCxnSpPr>
      <xdr:spPr>
        <a:xfrm>
          <a:off x="13893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7257</xdr:rowOff>
    </xdr:to>
    <xdr:cxnSp macro="">
      <xdr:nvCxnSpPr>
        <xdr:cNvPr id="138" name="直線コネクタ 137"/>
        <xdr:cNvCxnSpPr/>
      </xdr:nvCxnSpPr>
      <xdr:spPr>
        <a:xfrm>
          <a:off x="13004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2" name="円/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4" name="円/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類似団体平均を若干下回る</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％であり、前年度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救護施設鈴宮寮の指定管理制度導入に伴う入寮者措置費の減はあったものの、</a:t>
          </a:r>
          <a:r>
            <a:rPr kumimoji="1" lang="ja-JP" altLang="ja-JP" sz="1100">
              <a:solidFill>
                <a:schemeClr val="dk1"/>
              </a:solidFill>
              <a:effectLst/>
              <a:latin typeface="+mn-lt"/>
              <a:ea typeface="+mn-ea"/>
              <a:cs typeface="+mn-cs"/>
            </a:rPr>
            <a:t>私立保育所運営費の</a:t>
          </a:r>
          <a:r>
            <a:rPr kumimoji="1" lang="ja-JP" altLang="en-US" sz="1100">
              <a:solidFill>
                <a:schemeClr val="dk1"/>
              </a:solidFill>
              <a:effectLst/>
              <a:latin typeface="+mn-lt"/>
              <a:ea typeface="+mn-ea"/>
              <a:cs typeface="+mn-cs"/>
            </a:rPr>
            <a:t>充当経常一般財源の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などに加え、増</a:t>
          </a:r>
          <a:r>
            <a:rPr kumimoji="1" lang="ja-JP" altLang="ja-JP" sz="1100">
              <a:solidFill>
                <a:schemeClr val="dk1"/>
              </a:solidFill>
              <a:effectLst/>
              <a:latin typeface="+mn-lt"/>
              <a:ea typeface="+mn-ea"/>
              <a:cs typeface="+mn-cs"/>
            </a:rPr>
            <a:t>消費税交付金などの経常一般財源が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したことが主な要因に挙げられる。</a:t>
          </a:r>
          <a:endParaRPr lang="ja-JP" altLang="ja-JP" sz="1400">
            <a:effectLst/>
          </a:endParaRPr>
        </a:p>
        <a:p>
          <a:r>
            <a:rPr kumimoji="1" lang="ja-JP" altLang="ja-JP" sz="1100">
              <a:solidFill>
                <a:schemeClr val="dk1"/>
              </a:solidFill>
              <a:effectLst/>
              <a:latin typeface="+mn-lt"/>
              <a:ea typeface="+mn-ea"/>
              <a:cs typeface="+mn-cs"/>
            </a:rPr>
            <a:t>　国の景気の回復傾向が、地方へ徐々に反映されつつあるが、依然として不安定な状況に変わりはなく生活困窮者の増加や高齢化が進むことにより扶助費の増加が見込まれる。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92" name="直線コネクタ 191"/>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86178</xdr:rowOff>
    </xdr:to>
    <xdr:cxnSp macro="">
      <xdr:nvCxnSpPr>
        <xdr:cNvPr id="195" name="直線コネクタ 194"/>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8" name="直線コネクタ 197"/>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97065</xdr:rowOff>
    </xdr:to>
    <xdr:cxnSp macro="">
      <xdr:nvCxnSpPr>
        <xdr:cNvPr id="201" name="直線コネクタ 200"/>
        <xdr:cNvCxnSpPr/>
      </xdr:nvCxnSpPr>
      <xdr:spPr>
        <a:xfrm flipV="1">
          <a:off x="1320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6" name="テキスト ボックス 215"/>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8" name="テキスト ボックス 217"/>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20" name="テキスト ボックス 21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a:t>
          </a:r>
          <a:r>
            <a:rPr kumimoji="1" lang="en-US" altLang="ja-JP" sz="1100" b="0" i="0" baseline="0">
              <a:solidFill>
                <a:schemeClr val="dk1"/>
              </a:solidFill>
              <a:effectLst/>
              <a:latin typeface="+mn-lt"/>
              <a:ea typeface="+mn-ea"/>
              <a:cs typeface="+mn-cs"/>
            </a:rPr>
            <a:t>12.1</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であり、前年度と比べると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イント増加した。全国平均をも下回る値で推移しているが、今後は、介護保険特別会計などの特別会計への繰出金や施設の老朽化に伴う維持修繕費の増加が見込まれるため、各特別会計の経費の節減を図り、普通会計の負担額を減らしていくよう努めるとともに、公共施設等総合管理計画</a:t>
          </a:r>
          <a:r>
            <a:rPr kumimoji="1" lang="ja-JP" altLang="en-US" sz="1100">
              <a:solidFill>
                <a:schemeClr val="dk1"/>
              </a:solidFill>
              <a:effectLst/>
              <a:latin typeface="+mn-lt"/>
              <a:ea typeface="+mn-ea"/>
              <a:cs typeface="+mn-cs"/>
            </a:rPr>
            <a:t>に掲げた方針に沿った</a:t>
          </a:r>
          <a:r>
            <a:rPr kumimoji="1" lang="ja-JP" altLang="ja-JP" sz="1100">
              <a:solidFill>
                <a:schemeClr val="dk1"/>
              </a:solidFill>
              <a:effectLst/>
              <a:latin typeface="+mn-lt"/>
              <a:ea typeface="+mn-ea"/>
              <a:cs typeface="+mn-cs"/>
            </a:rPr>
            <a:t>施設別の個別計画を策定していく中で、公共施設の現状を把握し、より効果的な措置を施し、施設の長寿命化等を図っていく。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153670</xdr:rowOff>
    </xdr:to>
    <xdr:cxnSp macro="">
      <xdr:nvCxnSpPr>
        <xdr:cNvPr id="253" name="直線コネクタ 252"/>
        <xdr:cNvCxnSpPr/>
      </xdr:nvCxnSpPr>
      <xdr:spPr>
        <a:xfrm>
          <a:off x="15671800" y="919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100330</xdr:rowOff>
    </xdr:from>
    <xdr:to>
      <xdr:col>22</xdr:col>
      <xdr:colOff>565150</xdr:colOff>
      <xdr:row>53</xdr:row>
      <xdr:rowOff>107950</xdr:rowOff>
    </xdr:to>
    <xdr:cxnSp macro="">
      <xdr:nvCxnSpPr>
        <xdr:cNvPr id="256" name="直線コネクタ 255"/>
        <xdr:cNvCxnSpPr/>
      </xdr:nvCxnSpPr>
      <xdr:spPr>
        <a:xfrm>
          <a:off x="14782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53</xdr:row>
      <xdr:rowOff>100330</xdr:rowOff>
    </xdr:to>
    <xdr:cxnSp macro="">
      <xdr:nvCxnSpPr>
        <xdr:cNvPr id="259" name="直線コネクタ 258"/>
        <xdr:cNvCxnSpPr/>
      </xdr:nvCxnSpPr>
      <xdr:spPr>
        <a:xfrm>
          <a:off x="13893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77470</xdr:rowOff>
    </xdr:to>
    <xdr:cxnSp macro="">
      <xdr:nvCxnSpPr>
        <xdr:cNvPr id="262" name="直線コネクタ 261"/>
        <xdr:cNvCxnSpPr/>
      </xdr:nvCxnSpPr>
      <xdr:spPr>
        <a:xfrm>
          <a:off x="13004800" y="915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272" name="円/楕円 271"/>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119397</xdr:rowOff>
    </xdr:from>
    <xdr:ext cx="762000" cy="259045"/>
    <xdr:sp macro="" textlink="">
      <xdr:nvSpPr>
        <xdr:cNvPr id="273" name="その他該当値テキスト"/>
        <xdr:cNvSpPr txBox="1"/>
      </xdr:nvSpPr>
      <xdr:spPr>
        <a:xfrm>
          <a:off x="165989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4" name="円/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49530</xdr:rowOff>
    </xdr:from>
    <xdr:to>
      <xdr:col>21</xdr:col>
      <xdr:colOff>412750</xdr:colOff>
      <xdr:row>53</xdr:row>
      <xdr:rowOff>151130</xdr:rowOff>
    </xdr:to>
    <xdr:sp macro="" textlink="">
      <xdr:nvSpPr>
        <xdr:cNvPr id="276" name="円/楕円 275"/>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161307</xdr:rowOff>
    </xdr:from>
    <xdr:ext cx="762000" cy="259045"/>
    <xdr:sp macro="" textlink="">
      <xdr:nvSpPr>
        <xdr:cNvPr id="277" name="テキスト ボックス 276"/>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26670</xdr:rowOff>
    </xdr:from>
    <xdr:to>
      <xdr:col>20</xdr:col>
      <xdr:colOff>209550</xdr:colOff>
      <xdr:row>53</xdr:row>
      <xdr:rowOff>128270</xdr:rowOff>
    </xdr:to>
    <xdr:sp macro="" textlink="">
      <xdr:nvSpPr>
        <xdr:cNvPr id="278" name="円/楕円 277"/>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138447</xdr:rowOff>
    </xdr:from>
    <xdr:ext cx="762000" cy="259045"/>
    <xdr:sp macro="" textlink="">
      <xdr:nvSpPr>
        <xdr:cNvPr id="279" name="テキスト ボックス 278"/>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12.8</a:t>
          </a:r>
          <a:r>
            <a:rPr kumimoji="1" lang="ja-JP" altLang="en-US" sz="1300">
              <a:latin typeface="ＭＳ Ｐゴシック"/>
            </a:rPr>
            <a:t>％であり、前年度から</a:t>
          </a:r>
          <a:r>
            <a:rPr kumimoji="1" lang="en-US" altLang="ja-JP" sz="1300">
              <a:latin typeface="ＭＳ Ｐゴシック"/>
            </a:rPr>
            <a:t>0.4</a:t>
          </a:r>
          <a:r>
            <a:rPr kumimoji="1" lang="ja-JP" altLang="en-US" sz="1300">
              <a:latin typeface="ＭＳ Ｐゴシック"/>
            </a:rPr>
            <a:t>ポイント減少した。甲府・峡東クリーンセンター試運転に伴う、甲府峡東地域ごみ処理施設事務組合及び東山梨環境衛生組合への負担金の減などが要因として挙げられる。今後においては、類似団体平均に近づく数値となるよう、各種補助金や負担金などの必要性や効果を充分検討し、縮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159004</xdr:rowOff>
    </xdr:to>
    <xdr:cxnSp macro="">
      <xdr:nvCxnSpPr>
        <xdr:cNvPr id="311" name="直線コネクタ 310"/>
        <xdr:cNvCxnSpPr/>
      </xdr:nvCxnSpPr>
      <xdr:spPr>
        <a:xfrm flipV="1">
          <a:off x="15671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159004</xdr:rowOff>
    </xdr:to>
    <xdr:cxnSp macro="">
      <xdr:nvCxnSpPr>
        <xdr:cNvPr id="314" name="直線コネクタ 313"/>
        <xdr:cNvCxnSpPr/>
      </xdr:nvCxnSpPr>
      <xdr:spPr>
        <a:xfrm>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149860</xdr:rowOff>
    </xdr:to>
    <xdr:cxnSp macro="">
      <xdr:nvCxnSpPr>
        <xdr:cNvPr id="317" name="直線コネクタ 316"/>
        <xdr:cNvCxnSpPr/>
      </xdr:nvCxnSpPr>
      <xdr:spPr>
        <a:xfrm>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131572</xdr:rowOff>
    </xdr:to>
    <xdr:cxnSp macro="">
      <xdr:nvCxnSpPr>
        <xdr:cNvPr id="320" name="直線コネクタ 319"/>
        <xdr:cNvCxnSpPr/>
      </xdr:nvCxnSpPr>
      <xdr:spPr>
        <a:xfrm flipV="1">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0" name="円/楕円 32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31"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2" name="円/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3" name="テキスト ボックス 332"/>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4" name="円/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5" name="テキスト ボックス 334"/>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8" name="円/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20.8</a:t>
          </a:r>
          <a:r>
            <a:rPr kumimoji="1" lang="ja-JP" altLang="en-US" sz="1300">
              <a:latin typeface="ＭＳ Ｐゴシック"/>
            </a:rPr>
            <a:t>％であり、前年度から</a:t>
          </a:r>
          <a:r>
            <a:rPr kumimoji="1" lang="en-US" altLang="ja-JP" sz="1300">
              <a:latin typeface="ＭＳ Ｐゴシック"/>
            </a:rPr>
            <a:t>1.0</a:t>
          </a:r>
          <a:r>
            <a:rPr kumimoji="1" lang="ja-JP" altLang="en-US" sz="1300">
              <a:latin typeface="ＭＳ Ｐゴシック"/>
            </a:rPr>
            <a:t>ポイント増加している。緊急防災・減債事業債等の元金償還額の増が主な要因として挙げられる。今後は、新市まちづくり計画に基づき実施してきた各事業の充当財源である合併特例事業債の償還が更に本格化していくこと、また、公債費充当財源である公債費元利補給金の減少などにより公債費に係る経常収支比率の増加が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46990</xdr:rowOff>
    </xdr:to>
    <xdr:cxnSp macro="">
      <xdr:nvCxnSpPr>
        <xdr:cNvPr id="371" name="直線コネクタ 370"/>
        <xdr:cNvCxnSpPr/>
      </xdr:nvCxnSpPr>
      <xdr:spPr>
        <a:xfrm>
          <a:off x="3987800" y="128866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60325</xdr:rowOff>
    </xdr:to>
    <xdr:cxnSp macro="">
      <xdr:nvCxnSpPr>
        <xdr:cNvPr id="374" name="直線コネクタ 373"/>
        <xdr:cNvCxnSpPr/>
      </xdr:nvCxnSpPr>
      <xdr:spPr>
        <a:xfrm flipV="1">
          <a:off x="3098800" y="12886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60325</xdr:rowOff>
    </xdr:to>
    <xdr:cxnSp macro="">
      <xdr:nvCxnSpPr>
        <xdr:cNvPr id="377" name="直線コネクタ 376"/>
        <xdr:cNvCxnSpPr/>
      </xdr:nvCxnSpPr>
      <xdr:spPr>
        <a:xfrm>
          <a:off x="2209800" y="129057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41275</xdr:rowOff>
    </xdr:from>
    <xdr:to>
      <xdr:col>3</xdr:col>
      <xdr:colOff>142875</xdr:colOff>
      <xdr:row>75</xdr:row>
      <xdr:rowOff>46990</xdr:rowOff>
    </xdr:to>
    <xdr:cxnSp macro="">
      <xdr:nvCxnSpPr>
        <xdr:cNvPr id="380" name="直線コネクタ 379"/>
        <xdr:cNvCxnSpPr/>
      </xdr:nvCxnSpPr>
      <xdr:spPr>
        <a:xfrm>
          <a:off x="1320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90" name="円/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139717</xdr:rowOff>
    </xdr:from>
    <xdr:ext cx="762000" cy="259045"/>
    <xdr:sp macro="" textlink="">
      <xdr:nvSpPr>
        <xdr:cNvPr id="391" name="公債費該当値テキスト"/>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92" name="円/楕円 391"/>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93" name="テキスト ボックス 392"/>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xdr:rowOff>
    </xdr:from>
    <xdr:to>
      <xdr:col>4</xdr:col>
      <xdr:colOff>396875</xdr:colOff>
      <xdr:row>75</xdr:row>
      <xdr:rowOff>111125</xdr:rowOff>
    </xdr:to>
    <xdr:sp macro="" textlink="">
      <xdr:nvSpPr>
        <xdr:cNvPr id="394" name="円/楕円 393"/>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95902</xdr:rowOff>
    </xdr:from>
    <xdr:ext cx="762000" cy="259045"/>
    <xdr:sp macro="" textlink="">
      <xdr:nvSpPr>
        <xdr:cNvPr id="395" name="テキスト ボックス 394"/>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98" name="円/楕円 397"/>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99" name="テキスト ボックス 398"/>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類似団体の平均値を下回る</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充当経常一般財源は、扶助費及び繰出金以外は減少しているものの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消費税交付金などの経常一般財源が減少したこと</a:t>
          </a:r>
          <a:r>
            <a:rPr kumimoji="1" lang="ja-JP" altLang="ja-JP" sz="1100">
              <a:solidFill>
                <a:schemeClr val="dk1"/>
              </a:solidFill>
              <a:effectLst/>
              <a:latin typeface="+mn-lt"/>
              <a:ea typeface="+mn-ea"/>
              <a:cs typeface="+mn-cs"/>
            </a:rPr>
            <a:t>などが比率</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の要因として挙げられる。今後も類似団体の平均値を上回らないよう、第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次行政改革大綱に示された各種施策を着実に実行するとともに、徹底とした事務事業の見直しを進め経常経費の削減に努める。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76</xdr:row>
      <xdr:rowOff>165100</xdr:rowOff>
    </xdr:to>
    <xdr:cxnSp macro="">
      <xdr:nvCxnSpPr>
        <xdr:cNvPr id="432" name="直線コネクタ 431"/>
        <xdr:cNvCxnSpPr/>
      </xdr:nvCxnSpPr>
      <xdr:spPr>
        <a:xfrm>
          <a:off x="15671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5080</xdr:rowOff>
    </xdr:to>
    <xdr:cxnSp macro="">
      <xdr:nvCxnSpPr>
        <xdr:cNvPr id="435" name="直線コネクタ 434"/>
        <xdr:cNvCxnSpPr/>
      </xdr:nvCxnSpPr>
      <xdr:spPr>
        <a:xfrm flipV="1">
          <a:off x="14782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5080</xdr:rowOff>
    </xdr:to>
    <xdr:cxnSp macro="">
      <xdr:nvCxnSpPr>
        <xdr:cNvPr id="438" name="直線コネクタ 437"/>
        <xdr:cNvCxnSpPr/>
      </xdr:nvCxnSpPr>
      <xdr:spPr>
        <a:xfrm>
          <a:off x="13893800" y="13100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88900</xdr:rowOff>
    </xdr:to>
    <xdr:cxnSp macro="">
      <xdr:nvCxnSpPr>
        <xdr:cNvPr id="441" name="直線コネクタ 440"/>
        <xdr:cNvCxnSpPr/>
      </xdr:nvCxnSpPr>
      <xdr:spPr>
        <a:xfrm flipV="1">
          <a:off x="13004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1" name="円/楕円 45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5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53" name="円/楕円 452"/>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54" name="テキスト ボックス 453"/>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5" name="円/楕円 45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56" name="テキスト ボックス 45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7" name="円/楕円 456"/>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8" name="テキスト ボックス 457"/>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9" name="円/楕円 458"/>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149877</xdr:rowOff>
    </xdr:from>
    <xdr:ext cx="762000" cy="259045"/>
    <xdr:sp macro="" textlink="">
      <xdr:nvSpPr>
        <xdr:cNvPr id="460" name="テキスト ボックス 459"/>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168935</xdr:rowOff>
    </xdr:from>
    <xdr:to>
      <xdr:col>4</xdr:col>
      <xdr:colOff>1117600</xdr:colOff>
      <xdr:row>18</xdr:row>
      <xdr:rowOff>698</xdr:rowOff>
    </xdr:to>
    <xdr:cxnSp macro="">
      <xdr:nvCxnSpPr>
        <xdr:cNvPr id="50" name="直線コネクタ 49"/>
        <xdr:cNvCxnSpPr/>
      </xdr:nvCxnSpPr>
      <xdr:spPr bwMode="auto">
        <a:xfrm>
          <a:off x="5003800" y="3131210"/>
          <a:ext cx="6477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143573</xdr:rowOff>
    </xdr:from>
    <xdr:to>
      <xdr:col>4</xdr:col>
      <xdr:colOff>469900</xdr:colOff>
      <xdr:row>17</xdr:row>
      <xdr:rowOff>168935</xdr:rowOff>
    </xdr:to>
    <xdr:cxnSp macro="">
      <xdr:nvCxnSpPr>
        <xdr:cNvPr id="53" name="直線コネクタ 52"/>
        <xdr:cNvCxnSpPr/>
      </xdr:nvCxnSpPr>
      <xdr:spPr bwMode="auto">
        <a:xfrm>
          <a:off x="4305300" y="3105848"/>
          <a:ext cx="698500" cy="2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143573</xdr:rowOff>
    </xdr:from>
    <xdr:to>
      <xdr:col>3</xdr:col>
      <xdr:colOff>904875</xdr:colOff>
      <xdr:row>18</xdr:row>
      <xdr:rowOff>27394</xdr:rowOff>
    </xdr:to>
    <xdr:cxnSp macro="">
      <xdr:nvCxnSpPr>
        <xdr:cNvPr id="56" name="直線コネクタ 55"/>
        <xdr:cNvCxnSpPr/>
      </xdr:nvCxnSpPr>
      <xdr:spPr bwMode="auto">
        <a:xfrm flipV="1">
          <a:off x="3606800" y="3105848"/>
          <a:ext cx="698500" cy="5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11938</xdr:rowOff>
    </xdr:from>
    <xdr:to>
      <xdr:col>3</xdr:col>
      <xdr:colOff>206375</xdr:colOff>
      <xdr:row>18</xdr:row>
      <xdr:rowOff>27394</xdr:rowOff>
    </xdr:to>
    <xdr:cxnSp macro="">
      <xdr:nvCxnSpPr>
        <xdr:cNvPr id="59" name="直線コネクタ 58"/>
        <xdr:cNvCxnSpPr/>
      </xdr:nvCxnSpPr>
      <xdr:spPr bwMode="auto">
        <a:xfrm>
          <a:off x="2908300" y="3145663"/>
          <a:ext cx="698500" cy="1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121348</xdr:rowOff>
    </xdr:from>
    <xdr:to>
      <xdr:col>5</xdr:col>
      <xdr:colOff>34925</xdr:colOff>
      <xdr:row>18</xdr:row>
      <xdr:rowOff>51498</xdr:rowOff>
    </xdr:to>
    <xdr:sp macro="" textlink="">
      <xdr:nvSpPr>
        <xdr:cNvPr id="69" name="円/楕円 68"/>
        <xdr:cNvSpPr/>
      </xdr:nvSpPr>
      <xdr:spPr bwMode="auto">
        <a:xfrm>
          <a:off x="56007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93425</xdr:rowOff>
    </xdr:from>
    <xdr:ext cx="762000" cy="259045"/>
    <xdr:sp macro="" textlink="">
      <xdr:nvSpPr>
        <xdr:cNvPr id="70" name="人口1人当たり決算額の推移該当値テキスト130"/>
        <xdr:cNvSpPr txBox="1"/>
      </xdr:nvSpPr>
      <xdr:spPr>
        <a:xfrm>
          <a:off x="5740400" y="305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118135</xdr:rowOff>
    </xdr:from>
    <xdr:to>
      <xdr:col>4</xdr:col>
      <xdr:colOff>520700</xdr:colOff>
      <xdr:row>18</xdr:row>
      <xdr:rowOff>48285</xdr:rowOff>
    </xdr:to>
    <xdr:sp macro="" textlink="">
      <xdr:nvSpPr>
        <xdr:cNvPr id="71" name="円/楕円 70"/>
        <xdr:cNvSpPr/>
      </xdr:nvSpPr>
      <xdr:spPr bwMode="auto">
        <a:xfrm>
          <a:off x="49530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33062</xdr:rowOff>
    </xdr:from>
    <xdr:ext cx="736600" cy="259045"/>
    <xdr:sp macro="" textlink="">
      <xdr:nvSpPr>
        <xdr:cNvPr id="72" name="テキスト ボックス 71"/>
        <xdr:cNvSpPr txBox="1"/>
      </xdr:nvSpPr>
      <xdr:spPr>
        <a:xfrm>
          <a:off x="4622800" y="316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92773</xdr:rowOff>
    </xdr:from>
    <xdr:to>
      <xdr:col>3</xdr:col>
      <xdr:colOff>955675</xdr:colOff>
      <xdr:row>18</xdr:row>
      <xdr:rowOff>22923</xdr:rowOff>
    </xdr:to>
    <xdr:sp macro="" textlink="">
      <xdr:nvSpPr>
        <xdr:cNvPr id="73" name="円/楕円 72"/>
        <xdr:cNvSpPr/>
      </xdr:nvSpPr>
      <xdr:spPr bwMode="auto">
        <a:xfrm>
          <a:off x="4254500" y="305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33100</xdr:rowOff>
    </xdr:from>
    <xdr:ext cx="762000" cy="259045"/>
    <xdr:sp macro="" textlink="">
      <xdr:nvSpPr>
        <xdr:cNvPr id="74" name="テキスト ボックス 73"/>
        <xdr:cNvSpPr txBox="1"/>
      </xdr:nvSpPr>
      <xdr:spPr>
        <a:xfrm>
          <a:off x="3924300" y="2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148044</xdr:rowOff>
    </xdr:from>
    <xdr:to>
      <xdr:col>3</xdr:col>
      <xdr:colOff>257175</xdr:colOff>
      <xdr:row>18</xdr:row>
      <xdr:rowOff>78194</xdr:rowOff>
    </xdr:to>
    <xdr:sp macro="" textlink="">
      <xdr:nvSpPr>
        <xdr:cNvPr id="75" name="円/楕円 74"/>
        <xdr:cNvSpPr/>
      </xdr:nvSpPr>
      <xdr:spPr bwMode="auto">
        <a:xfrm>
          <a:off x="3556000" y="311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88371</xdr:rowOff>
    </xdr:from>
    <xdr:ext cx="762000" cy="259045"/>
    <xdr:sp macro="" textlink="">
      <xdr:nvSpPr>
        <xdr:cNvPr id="76" name="テキスト ボックス 75"/>
        <xdr:cNvSpPr txBox="1"/>
      </xdr:nvSpPr>
      <xdr:spPr>
        <a:xfrm>
          <a:off x="3225800" y="28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132588</xdr:rowOff>
    </xdr:from>
    <xdr:to>
      <xdr:col>2</xdr:col>
      <xdr:colOff>692150</xdr:colOff>
      <xdr:row>18</xdr:row>
      <xdr:rowOff>62738</xdr:rowOff>
    </xdr:to>
    <xdr:sp macro="" textlink="">
      <xdr:nvSpPr>
        <xdr:cNvPr id="77" name="円/楕円 76"/>
        <xdr:cNvSpPr/>
      </xdr:nvSpPr>
      <xdr:spPr bwMode="auto">
        <a:xfrm>
          <a:off x="2857500" y="309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47515</xdr:rowOff>
    </xdr:from>
    <xdr:ext cx="762000" cy="259045"/>
    <xdr:sp macro="" textlink="">
      <xdr:nvSpPr>
        <xdr:cNvPr id="78" name="テキスト ボックス 77"/>
        <xdr:cNvSpPr txBox="1"/>
      </xdr:nvSpPr>
      <xdr:spPr>
        <a:xfrm>
          <a:off x="2527300" y="31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304195</xdr:rowOff>
    </xdr:from>
    <xdr:to>
      <xdr:col>4</xdr:col>
      <xdr:colOff>1117600</xdr:colOff>
      <xdr:row>37</xdr:row>
      <xdr:rowOff>318395</xdr:rowOff>
    </xdr:to>
    <xdr:cxnSp macro="">
      <xdr:nvCxnSpPr>
        <xdr:cNvPr id="112" name="直線コネクタ 111"/>
        <xdr:cNvCxnSpPr/>
      </xdr:nvCxnSpPr>
      <xdr:spPr bwMode="auto">
        <a:xfrm flipV="1">
          <a:off x="5003800" y="7428895"/>
          <a:ext cx="647700" cy="1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310006</xdr:rowOff>
    </xdr:from>
    <xdr:to>
      <xdr:col>4</xdr:col>
      <xdr:colOff>469900</xdr:colOff>
      <xdr:row>37</xdr:row>
      <xdr:rowOff>318395</xdr:rowOff>
    </xdr:to>
    <xdr:cxnSp macro="">
      <xdr:nvCxnSpPr>
        <xdr:cNvPr id="115" name="直線コネクタ 114"/>
        <xdr:cNvCxnSpPr/>
      </xdr:nvCxnSpPr>
      <xdr:spPr bwMode="auto">
        <a:xfrm>
          <a:off x="4305300" y="7434706"/>
          <a:ext cx="6985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300515</xdr:rowOff>
    </xdr:from>
    <xdr:to>
      <xdr:col>3</xdr:col>
      <xdr:colOff>904875</xdr:colOff>
      <xdr:row>37</xdr:row>
      <xdr:rowOff>310006</xdr:rowOff>
    </xdr:to>
    <xdr:cxnSp macro="">
      <xdr:nvCxnSpPr>
        <xdr:cNvPr id="118" name="直線コネクタ 117"/>
        <xdr:cNvCxnSpPr/>
      </xdr:nvCxnSpPr>
      <xdr:spPr bwMode="auto">
        <a:xfrm>
          <a:off x="3606800" y="7425215"/>
          <a:ext cx="698500" cy="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300515</xdr:rowOff>
    </xdr:from>
    <xdr:to>
      <xdr:col>3</xdr:col>
      <xdr:colOff>206375</xdr:colOff>
      <xdr:row>37</xdr:row>
      <xdr:rowOff>303544</xdr:rowOff>
    </xdr:to>
    <xdr:cxnSp macro="">
      <xdr:nvCxnSpPr>
        <xdr:cNvPr id="121" name="直線コネクタ 120"/>
        <xdr:cNvCxnSpPr/>
      </xdr:nvCxnSpPr>
      <xdr:spPr bwMode="auto">
        <a:xfrm flipV="1">
          <a:off x="2908300" y="7425215"/>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253395</xdr:rowOff>
    </xdr:from>
    <xdr:to>
      <xdr:col>5</xdr:col>
      <xdr:colOff>34925</xdr:colOff>
      <xdr:row>38</xdr:row>
      <xdr:rowOff>12095</xdr:rowOff>
    </xdr:to>
    <xdr:sp macro="" textlink="">
      <xdr:nvSpPr>
        <xdr:cNvPr id="131" name="円/楕円 130"/>
        <xdr:cNvSpPr/>
      </xdr:nvSpPr>
      <xdr:spPr bwMode="auto">
        <a:xfrm>
          <a:off x="56007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34972</xdr:rowOff>
    </xdr:from>
    <xdr:ext cx="762000" cy="259045"/>
    <xdr:sp macro="" textlink="">
      <xdr:nvSpPr>
        <xdr:cNvPr id="132" name="人口1人当たり決算額の推移該当値テキスト445"/>
        <xdr:cNvSpPr txBox="1"/>
      </xdr:nvSpPr>
      <xdr:spPr>
        <a:xfrm>
          <a:off x="5740400" y="715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267595</xdr:rowOff>
    </xdr:from>
    <xdr:to>
      <xdr:col>4</xdr:col>
      <xdr:colOff>520700</xdr:colOff>
      <xdr:row>38</xdr:row>
      <xdr:rowOff>26295</xdr:rowOff>
    </xdr:to>
    <xdr:sp macro="" textlink="">
      <xdr:nvSpPr>
        <xdr:cNvPr id="133" name="円/楕円 132"/>
        <xdr:cNvSpPr/>
      </xdr:nvSpPr>
      <xdr:spPr bwMode="auto">
        <a:xfrm>
          <a:off x="4953000" y="739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36472</xdr:rowOff>
    </xdr:from>
    <xdr:ext cx="736600" cy="259045"/>
    <xdr:sp macro="" textlink="">
      <xdr:nvSpPr>
        <xdr:cNvPr id="134" name="テキスト ボックス 133"/>
        <xdr:cNvSpPr txBox="1"/>
      </xdr:nvSpPr>
      <xdr:spPr>
        <a:xfrm>
          <a:off x="4622800" y="716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259206</xdr:rowOff>
    </xdr:from>
    <xdr:to>
      <xdr:col>3</xdr:col>
      <xdr:colOff>955675</xdr:colOff>
      <xdr:row>38</xdr:row>
      <xdr:rowOff>17906</xdr:rowOff>
    </xdr:to>
    <xdr:sp macro="" textlink="">
      <xdr:nvSpPr>
        <xdr:cNvPr id="135" name="円/楕円 134"/>
        <xdr:cNvSpPr/>
      </xdr:nvSpPr>
      <xdr:spPr bwMode="auto">
        <a:xfrm>
          <a:off x="4254500" y="738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28083</xdr:rowOff>
    </xdr:from>
    <xdr:ext cx="762000" cy="259045"/>
    <xdr:sp macro="" textlink="">
      <xdr:nvSpPr>
        <xdr:cNvPr id="136" name="テキスト ボックス 135"/>
        <xdr:cNvSpPr txBox="1"/>
      </xdr:nvSpPr>
      <xdr:spPr>
        <a:xfrm>
          <a:off x="3924300" y="71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249715</xdr:rowOff>
    </xdr:from>
    <xdr:to>
      <xdr:col>3</xdr:col>
      <xdr:colOff>257175</xdr:colOff>
      <xdr:row>38</xdr:row>
      <xdr:rowOff>8415</xdr:rowOff>
    </xdr:to>
    <xdr:sp macro="" textlink="">
      <xdr:nvSpPr>
        <xdr:cNvPr id="137" name="円/楕円 136"/>
        <xdr:cNvSpPr/>
      </xdr:nvSpPr>
      <xdr:spPr bwMode="auto">
        <a:xfrm>
          <a:off x="3556000" y="73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18592</xdr:rowOff>
    </xdr:from>
    <xdr:ext cx="762000" cy="259045"/>
    <xdr:sp macro="" textlink="">
      <xdr:nvSpPr>
        <xdr:cNvPr id="138" name="テキスト ボックス 137"/>
        <xdr:cNvSpPr txBox="1"/>
      </xdr:nvSpPr>
      <xdr:spPr>
        <a:xfrm>
          <a:off x="3225800" y="71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252744</xdr:rowOff>
    </xdr:from>
    <xdr:to>
      <xdr:col>2</xdr:col>
      <xdr:colOff>692150</xdr:colOff>
      <xdr:row>38</xdr:row>
      <xdr:rowOff>11444</xdr:rowOff>
    </xdr:to>
    <xdr:sp macro="" textlink="">
      <xdr:nvSpPr>
        <xdr:cNvPr id="139" name="円/楕円 138"/>
        <xdr:cNvSpPr/>
      </xdr:nvSpPr>
      <xdr:spPr bwMode="auto">
        <a:xfrm>
          <a:off x="2857500" y="73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21621</xdr:rowOff>
    </xdr:from>
    <xdr:ext cx="762000" cy="259045"/>
    <xdr:sp macro="" textlink="">
      <xdr:nvSpPr>
        <xdr:cNvPr id="140" name="テキスト ボックス 139"/>
        <xdr:cNvSpPr txBox="1"/>
      </xdr:nvSpPr>
      <xdr:spPr>
        <a:xfrm>
          <a:off x="2527300" y="71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154394</xdr:rowOff>
    </xdr:from>
    <xdr:to>
      <xdr:col>6</xdr:col>
      <xdr:colOff>511175</xdr:colOff>
      <xdr:row>36</xdr:row>
      <xdr:rowOff>23368</xdr:rowOff>
    </xdr:to>
    <xdr:cxnSp macro="">
      <xdr:nvCxnSpPr>
        <xdr:cNvPr id="61" name="直線コネクタ 60"/>
        <xdr:cNvCxnSpPr/>
      </xdr:nvCxnSpPr>
      <xdr:spPr>
        <a:xfrm>
          <a:off x="3797300" y="6155144"/>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154394</xdr:rowOff>
    </xdr:from>
    <xdr:to>
      <xdr:col>5</xdr:col>
      <xdr:colOff>358775</xdr:colOff>
      <xdr:row>35</xdr:row>
      <xdr:rowOff>159207</xdr:rowOff>
    </xdr:to>
    <xdr:cxnSp macro="">
      <xdr:nvCxnSpPr>
        <xdr:cNvPr id="64" name="直線コネクタ 63"/>
        <xdr:cNvCxnSpPr/>
      </xdr:nvCxnSpPr>
      <xdr:spPr>
        <a:xfrm flipV="1">
          <a:off x="2908300" y="615514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159207</xdr:rowOff>
    </xdr:from>
    <xdr:to>
      <xdr:col>4</xdr:col>
      <xdr:colOff>155575</xdr:colOff>
      <xdr:row>36</xdr:row>
      <xdr:rowOff>42710</xdr:rowOff>
    </xdr:to>
    <xdr:cxnSp macro="">
      <xdr:nvCxnSpPr>
        <xdr:cNvPr id="67" name="直線コネクタ 66"/>
        <xdr:cNvCxnSpPr/>
      </xdr:nvCxnSpPr>
      <xdr:spPr>
        <a:xfrm flipV="1">
          <a:off x="2019300" y="6159957"/>
          <a:ext cx="889000" cy="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16853</xdr:rowOff>
    </xdr:from>
    <xdr:to>
      <xdr:col>2</xdr:col>
      <xdr:colOff>638175</xdr:colOff>
      <xdr:row>36</xdr:row>
      <xdr:rowOff>42710</xdr:rowOff>
    </xdr:to>
    <xdr:cxnSp macro="">
      <xdr:nvCxnSpPr>
        <xdr:cNvPr id="70" name="直線コネクタ 69"/>
        <xdr:cNvCxnSpPr/>
      </xdr:nvCxnSpPr>
      <xdr:spPr>
        <a:xfrm>
          <a:off x="1130300" y="6189053"/>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144018</xdr:rowOff>
    </xdr:from>
    <xdr:to>
      <xdr:col>6</xdr:col>
      <xdr:colOff>561975</xdr:colOff>
      <xdr:row>36</xdr:row>
      <xdr:rowOff>74168</xdr:rowOff>
    </xdr:to>
    <xdr:sp macro="" textlink="">
      <xdr:nvSpPr>
        <xdr:cNvPr id="80" name="円/楕円 79"/>
        <xdr:cNvSpPr/>
      </xdr:nvSpPr>
      <xdr:spPr>
        <a:xfrm>
          <a:off x="4584700" y="6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122445</xdr:rowOff>
    </xdr:from>
    <xdr:ext cx="534377" cy="259045"/>
    <xdr:sp macro="" textlink="">
      <xdr:nvSpPr>
        <xdr:cNvPr id="81" name="人件費該当値テキスト"/>
        <xdr:cNvSpPr txBox="1"/>
      </xdr:nvSpPr>
      <xdr:spPr>
        <a:xfrm>
          <a:off x="4686300"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103594</xdr:rowOff>
    </xdr:from>
    <xdr:to>
      <xdr:col>5</xdr:col>
      <xdr:colOff>409575</xdr:colOff>
      <xdr:row>36</xdr:row>
      <xdr:rowOff>33744</xdr:rowOff>
    </xdr:to>
    <xdr:sp macro="" textlink="">
      <xdr:nvSpPr>
        <xdr:cNvPr id="82" name="円/楕円 81"/>
        <xdr:cNvSpPr/>
      </xdr:nvSpPr>
      <xdr:spPr>
        <a:xfrm>
          <a:off x="3746500" y="61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24871</xdr:rowOff>
    </xdr:from>
    <xdr:ext cx="534377" cy="259045"/>
    <xdr:sp macro="" textlink="">
      <xdr:nvSpPr>
        <xdr:cNvPr id="83" name="テキスト ボックス 82"/>
        <xdr:cNvSpPr txBox="1"/>
      </xdr:nvSpPr>
      <xdr:spPr>
        <a:xfrm>
          <a:off x="3530111" y="61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108407</xdr:rowOff>
    </xdr:from>
    <xdr:to>
      <xdr:col>4</xdr:col>
      <xdr:colOff>206375</xdr:colOff>
      <xdr:row>36</xdr:row>
      <xdr:rowOff>38557</xdr:rowOff>
    </xdr:to>
    <xdr:sp macro="" textlink="">
      <xdr:nvSpPr>
        <xdr:cNvPr id="84" name="円/楕円 83"/>
        <xdr:cNvSpPr/>
      </xdr:nvSpPr>
      <xdr:spPr>
        <a:xfrm>
          <a:off x="2857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29684</xdr:rowOff>
    </xdr:from>
    <xdr:ext cx="534377" cy="259045"/>
    <xdr:sp macro="" textlink="">
      <xdr:nvSpPr>
        <xdr:cNvPr id="85" name="テキスト ボックス 84"/>
        <xdr:cNvSpPr txBox="1"/>
      </xdr:nvSpPr>
      <xdr:spPr>
        <a:xfrm>
          <a:off x="2641111" y="62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163360</xdr:rowOff>
    </xdr:from>
    <xdr:to>
      <xdr:col>3</xdr:col>
      <xdr:colOff>3175</xdr:colOff>
      <xdr:row>36</xdr:row>
      <xdr:rowOff>93510</xdr:rowOff>
    </xdr:to>
    <xdr:sp macro="" textlink="">
      <xdr:nvSpPr>
        <xdr:cNvPr id="86" name="円/楕円 85"/>
        <xdr:cNvSpPr/>
      </xdr:nvSpPr>
      <xdr:spPr>
        <a:xfrm>
          <a:off x="1968500" y="6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84637</xdr:rowOff>
    </xdr:from>
    <xdr:ext cx="534377" cy="259045"/>
    <xdr:sp macro="" textlink="">
      <xdr:nvSpPr>
        <xdr:cNvPr id="87" name="テキスト ボックス 86"/>
        <xdr:cNvSpPr txBox="1"/>
      </xdr:nvSpPr>
      <xdr:spPr>
        <a:xfrm>
          <a:off x="1752111" y="6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137503</xdr:rowOff>
    </xdr:from>
    <xdr:to>
      <xdr:col>1</xdr:col>
      <xdr:colOff>485775</xdr:colOff>
      <xdr:row>36</xdr:row>
      <xdr:rowOff>67653</xdr:rowOff>
    </xdr:to>
    <xdr:sp macro="" textlink="">
      <xdr:nvSpPr>
        <xdr:cNvPr id="88" name="円/楕円 87"/>
        <xdr:cNvSpPr/>
      </xdr:nvSpPr>
      <xdr:spPr>
        <a:xfrm>
          <a:off x="1079500" y="61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58780</xdr:rowOff>
    </xdr:from>
    <xdr:ext cx="534377" cy="259045"/>
    <xdr:sp macro="" textlink="">
      <xdr:nvSpPr>
        <xdr:cNvPr id="89" name="テキスト ボックス 88"/>
        <xdr:cNvSpPr txBox="1"/>
      </xdr:nvSpPr>
      <xdr:spPr>
        <a:xfrm>
          <a:off x="863111" y="62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109919</xdr:rowOff>
    </xdr:from>
    <xdr:to>
      <xdr:col>6</xdr:col>
      <xdr:colOff>511175</xdr:colOff>
      <xdr:row>54</xdr:row>
      <xdr:rowOff>131775</xdr:rowOff>
    </xdr:to>
    <xdr:cxnSp macro="">
      <xdr:nvCxnSpPr>
        <xdr:cNvPr id="119" name="直線コネクタ 118"/>
        <xdr:cNvCxnSpPr/>
      </xdr:nvCxnSpPr>
      <xdr:spPr>
        <a:xfrm flipV="1">
          <a:off x="3797300" y="9368219"/>
          <a:ext cx="8382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131775</xdr:rowOff>
    </xdr:from>
    <xdr:to>
      <xdr:col>5</xdr:col>
      <xdr:colOff>358775</xdr:colOff>
      <xdr:row>55</xdr:row>
      <xdr:rowOff>71513</xdr:rowOff>
    </xdr:to>
    <xdr:cxnSp macro="">
      <xdr:nvCxnSpPr>
        <xdr:cNvPr id="122" name="直線コネクタ 121"/>
        <xdr:cNvCxnSpPr/>
      </xdr:nvCxnSpPr>
      <xdr:spPr>
        <a:xfrm flipV="1">
          <a:off x="2908300" y="9390075"/>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71513</xdr:rowOff>
    </xdr:from>
    <xdr:to>
      <xdr:col>4</xdr:col>
      <xdr:colOff>155575</xdr:colOff>
      <xdr:row>55</xdr:row>
      <xdr:rowOff>148184</xdr:rowOff>
    </xdr:to>
    <xdr:cxnSp macro="">
      <xdr:nvCxnSpPr>
        <xdr:cNvPr id="125" name="直線コネクタ 124"/>
        <xdr:cNvCxnSpPr/>
      </xdr:nvCxnSpPr>
      <xdr:spPr>
        <a:xfrm flipV="1">
          <a:off x="2019300" y="9501263"/>
          <a:ext cx="889000" cy="7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148184</xdr:rowOff>
    </xdr:from>
    <xdr:to>
      <xdr:col>2</xdr:col>
      <xdr:colOff>638175</xdr:colOff>
      <xdr:row>56</xdr:row>
      <xdr:rowOff>1156</xdr:rowOff>
    </xdr:to>
    <xdr:cxnSp macro="">
      <xdr:nvCxnSpPr>
        <xdr:cNvPr id="128" name="直線コネクタ 127"/>
        <xdr:cNvCxnSpPr/>
      </xdr:nvCxnSpPr>
      <xdr:spPr>
        <a:xfrm flipV="1">
          <a:off x="1130300" y="957793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59119</xdr:rowOff>
    </xdr:from>
    <xdr:to>
      <xdr:col>6</xdr:col>
      <xdr:colOff>561975</xdr:colOff>
      <xdr:row>54</xdr:row>
      <xdr:rowOff>160719</xdr:rowOff>
    </xdr:to>
    <xdr:sp macro="" textlink="">
      <xdr:nvSpPr>
        <xdr:cNvPr id="138" name="円/楕円 137"/>
        <xdr:cNvSpPr/>
      </xdr:nvSpPr>
      <xdr:spPr>
        <a:xfrm>
          <a:off x="4584700" y="93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81996</xdr:rowOff>
    </xdr:from>
    <xdr:ext cx="534377" cy="259045"/>
    <xdr:sp macro="" textlink="">
      <xdr:nvSpPr>
        <xdr:cNvPr id="139" name="物件費該当値テキスト"/>
        <xdr:cNvSpPr txBox="1"/>
      </xdr:nvSpPr>
      <xdr:spPr>
        <a:xfrm>
          <a:off x="4686300" y="916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80975</xdr:rowOff>
    </xdr:from>
    <xdr:to>
      <xdr:col>5</xdr:col>
      <xdr:colOff>409575</xdr:colOff>
      <xdr:row>55</xdr:row>
      <xdr:rowOff>11125</xdr:rowOff>
    </xdr:to>
    <xdr:sp macro="" textlink="">
      <xdr:nvSpPr>
        <xdr:cNvPr id="140" name="円/楕円 139"/>
        <xdr:cNvSpPr/>
      </xdr:nvSpPr>
      <xdr:spPr>
        <a:xfrm>
          <a:off x="3746500" y="93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27652</xdr:rowOff>
    </xdr:from>
    <xdr:ext cx="534377" cy="259045"/>
    <xdr:sp macro="" textlink="">
      <xdr:nvSpPr>
        <xdr:cNvPr id="141" name="テキスト ボックス 140"/>
        <xdr:cNvSpPr txBox="1"/>
      </xdr:nvSpPr>
      <xdr:spPr>
        <a:xfrm>
          <a:off x="3530111" y="91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20713</xdr:rowOff>
    </xdr:from>
    <xdr:to>
      <xdr:col>4</xdr:col>
      <xdr:colOff>206375</xdr:colOff>
      <xdr:row>55</xdr:row>
      <xdr:rowOff>122313</xdr:rowOff>
    </xdr:to>
    <xdr:sp macro="" textlink="">
      <xdr:nvSpPr>
        <xdr:cNvPr id="142" name="円/楕円 141"/>
        <xdr:cNvSpPr/>
      </xdr:nvSpPr>
      <xdr:spPr>
        <a:xfrm>
          <a:off x="2857500" y="9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138840</xdr:rowOff>
    </xdr:from>
    <xdr:ext cx="534377" cy="259045"/>
    <xdr:sp macro="" textlink="">
      <xdr:nvSpPr>
        <xdr:cNvPr id="143" name="テキスト ボックス 142"/>
        <xdr:cNvSpPr txBox="1"/>
      </xdr:nvSpPr>
      <xdr:spPr>
        <a:xfrm>
          <a:off x="2641111" y="9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97384</xdr:rowOff>
    </xdr:from>
    <xdr:to>
      <xdr:col>3</xdr:col>
      <xdr:colOff>3175</xdr:colOff>
      <xdr:row>56</xdr:row>
      <xdr:rowOff>27534</xdr:rowOff>
    </xdr:to>
    <xdr:sp macro="" textlink="">
      <xdr:nvSpPr>
        <xdr:cNvPr id="144" name="円/楕円 143"/>
        <xdr:cNvSpPr/>
      </xdr:nvSpPr>
      <xdr:spPr>
        <a:xfrm>
          <a:off x="1968500" y="95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44061</xdr:rowOff>
    </xdr:from>
    <xdr:ext cx="534377" cy="259045"/>
    <xdr:sp macro="" textlink="">
      <xdr:nvSpPr>
        <xdr:cNvPr id="145" name="テキスト ボックス 144"/>
        <xdr:cNvSpPr txBox="1"/>
      </xdr:nvSpPr>
      <xdr:spPr>
        <a:xfrm>
          <a:off x="1752111" y="93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121806</xdr:rowOff>
    </xdr:from>
    <xdr:to>
      <xdr:col>1</xdr:col>
      <xdr:colOff>485775</xdr:colOff>
      <xdr:row>56</xdr:row>
      <xdr:rowOff>51956</xdr:rowOff>
    </xdr:to>
    <xdr:sp macro="" textlink="">
      <xdr:nvSpPr>
        <xdr:cNvPr id="146" name="円/楕円 145"/>
        <xdr:cNvSpPr/>
      </xdr:nvSpPr>
      <xdr:spPr>
        <a:xfrm>
          <a:off x="1079500" y="95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68483</xdr:rowOff>
    </xdr:from>
    <xdr:ext cx="534377" cy="259045"/>
    <xdr:sp macro="" textlink="">
      <xdr:nvSpPr>
        <xdr:cNvPr id="147" name="テキスト ボックス 146"/>
        <xdr:cNvSpPr txBox="1"/>
      </xdr:nvSpPr>
      <xdr:spPr>
        <a:xfrm>
          <a:off x="863111" y="93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29189</xdr:rowOff>
    </xdr:from>
    <xdr:to>
      <xdr:col>6</xdr:col>
      <xdr:colOff>511175</xdr:colOff>
      <xdr:row>79</xdr:row>
      <xdr:rowOff>35296</xdr:rowOff>
    </xdr:to>
    <xdr:cxnSp macro="">
      <xdr:nvCxnSpPr>
        <xdr:cNvPr id="178" name="直線コネクタ 177"/>
        <xdr:cNvCxnSpPr/>
      </xdr:nvCxnSpPr>
      <xdr:spPr>
        <a:xfrm>
          <a:off x="3797300" y="13573739"/>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24160</xdr:rowOff>
    </xdr:from>
    <xdr:to>
      <xdr:col>5</xdr:col>
      <xdr:colOff>358775</xdr:colOff>
      <xdr:row>79</xdr:row>
      <xdr:rowOff>29189</xdr:rowOff>
    </xdr:to>
    <xdr:cxnSp macro="">
      <xdr:nvCxnSpPr>
        <xdr:cNvPr id="181" name="直線コネクタ 180"/>
        <xdr:cNvCxnSpPr/>
      </xdr:nvCxnSpPr>
      <xdr:spPr>
        <a:xfrm>
          <a:off x="2908300" y="135687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131601</xdr:rowOff>
    </xdr:from>
    <xdr:to>
      <xdr:col>4</xdr:col>
      <xdr:colOff>155575</xdr:colOff>
      <xdr:row>79</xdr:row>
      <xdr:rowOff>24160</xdr:rowOff>
    </xdr:to>
    <xdr:cxnSp macro="">
      <xdr:nvCxnSpPr>
        <xdr:cNvPr id="184" name="直線コネクタ 183"/>
        <xdr:cNvCxnSpPr/>
      </xdr:nvCxnSpPr>
      <xdr:spPr>
        <a:xfrm>
          <a:off x="2019300" y="13504701"/>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131601</xdr:rowOff>
    </xdr:from>
    <xdr:to>
      <xdr:col>2</xdr:col>
      <xdr:colOff>638175</xdr:colOff>
      <xdr:row>79</xdr:row>
      <xdr:rowOff>28927</xdr:rowOff>
    </xdr:to>
    <xdr:cxnSp macro="">
      <xdr:nvCxnSpPr>
        <xdr:cNvPr id="187" name="直線コネクタ 186"/>
        <xdr:cNvCxnSpPr/>
      </xdr:nvCxnSpPr>
      <xdr:spPr>
        <a:xfrm flipV="1">
          <a:off x="1130300" y="13504701"/>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155946</xdr:rowOff>
    </xdr:from>
    <xdr:to>
      <xdr:col>6</xdr:col>
      <xdr:colOff>561975</xdr:colOff>
      <xdr:row>79</xdr:row>
      <xdr:rowOff>86096</xdr:rowOff>
    </xdr:to>
    <xdr:sp macro="" textlink="">
      <xdr:nvSpPr>
        <xdr:cNvPr id="197" name="円/楕円 196"/>
        <xdr:cNvSpPr/>
      </xdr:nvSpPr>
      <xdr:spPr>
        <a:xfrm>
          <a:off x="4584700" y="13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70873</xdr:rowOff>
    </xdr:from>
    <xdr:ext cx="469744" cy="259045"/>
    <xdr:sp macro="" textlink="">
      <xdr:nvSpPr>
        <xdr:cNvPr id="198" name="維持補修費該当値テキスト"/>
        <xdr:cNvSpPr txBox="1"/>
      </xdr:nvSpPr>
      <xdr:spPr>
        <a:xfrm>
          <a:off x="4686300" y="134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149839</xdr:rowOff>
    </xdr:from>
    <xdr:to>
      <xdr:col>5</xdr:col>
      <xdr:colOff>409575</xdr:colOff>
      <xdr:row>79</xdr:row>
      <xdr:rowOff>79989</xdr:rowOff>
    </xdr:to>
    <xdr:sp macro="" textlink="">
      <xdr:nvSpPr>
        <xdr:cNvPr id="199" name="円/楕円 198"/>
        <xdr:cNvSpPr/>
      </xdr:nvSpPr>
      <xdr:spPr>
        <a:xfrm>
          <a:off x="37465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71116</xdr:rowOff>
    </xdr:from>
    <xdr:ext cx="469744" cy="259045"/>
    <xdr:sp macro="" textlink="">
      <xdr:nvSpPr>
        <xdr:cNvPr id="200" name="テキスト ボックス 199"/>
        <xdr:cNvSpPr txBox="1"/>
      </xdr:nvSpPr>
      <xdr:spPr>
        <a:xfrm>
          <a:off x="3562427" y="136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144810</xdr:rowOff>
    </xdr:from>
    <xdr:to>
      <xdr:col>4</xdr:col>
      <xdr:colOff>206375</xdr:colOff>
      <xdr:row>79</xdr:row>
      <xdr:rowOff>74960</xdr:rowOff>
    </xdr:to>
    <xdr:sp macro="" textlink="">
      <xdr:nvSpPr>
        <xdr:cNvPr id="201" name="円/楕円 200"/>
        <xdr:cNvSpPr/>
      </xdr:nvSpPr>
      <xdr:spPr>
        <a:xfrm>
          <a:off x="2857500" y="13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66087</xdr:rowOff>
    </xdr:from>
    <xdr:ext cx="469744" cy="259045"/>
    <xdr:sp macro="" textlink="">
      <xdr:nvSpPr>
        <xdr:cNvPr id="202" name="テキスト ボックス 201"/>
        <xdr:cNvSpPr txBox="1"/>
      </xdr:nvSpPr>
      <xdr:spPr>
        <a:xfrm>
          <a:off x="2673427"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80801</xdr:rowOff>
    </xdr:from>
    <xdr:to>
      <xdr:col>3</xdr:col>
      <xdr:colOff>3175</xdr:colOff>
      <xdr:row>79</xdr:row>
      <xdr:rowOff>10951</xdr:rowOff>
    </xdr:to>
    <xdr:sp macro="" textlink="">
      <xdr:nvSpPr>
        <xdr:cNvPr id="203" name="円/楕円 202"/>
        <xdr:cNvSpPr/>
      </xdr:nvSpPr>
      <xdr:spPr>
        <a:xfrm>
          <a:off x="19685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2078</xdr:rowOff>
    </xdr:from>
    <xdr:ext cx="469744" cy="259045"/>
    <xdr:sp macro="" textlink="">
      <xdr:nvSpPr>
        <xdr:cNvPr id="204" name="テキスト ボックス 203"/>
        <xdr:cNvSpPr txBox="1"/>
      </xdr:nvSpPr>
      <xdr:spPr>
        <a:xfrm>
          <a:off x="1784427" y="1354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149577</xdr:rowOff>
    </xdr:from>
    <xdr:to>
      <xdr:col>1</xdr:col>
      <xdr:colOff>485775</xdr:colOff>
      <xdr:row>79</xdr:row>
      <xdr:rowOff>79727</xdr:rowOff>
    </xdr:to>
    <xdr:sp macro="" textlink="">
      <xdr:nvSpPr>
        <xdr:cNvPr id="205" name="円/楕円 204"/>
        <xdr:cNvSpPr/>
      </xdr:nvSpPr>
      <xdr:spPr>
        <a:xfrm>
          <a:off x="1079500" y="13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70854</xdr:rowOff>
    </xdr:from>
    <xdr:ext cx="469744" cy="259045"/>
    <xdr:sp macro="" textlink="">
      <xdr:nvSpPr>
        <xdr:cNvPr id="206" name="テキスト ボックス 205"/>
        <xdr:cNvSpPr txBox="1"/>
      </xdr:nvSpPr>
      <xdr:spPr>
        <a:xfrm>
          <a:off x="895427" y="136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37872</xdr:rowOff>
    </xdr:from>
    <xdr:to>
      <xdr:col>6</xdr:col>
      <xdr:colOff>511175</xdr:colOff>
      <xdr:row>97</xdr:row>
      <xdr:rowOff>90119</xdr:rowOff>
    </xdr:to>
    <xdr:cxnSp macro="">
      <xdr:nvCxnSpPr>
        <xdr:cNvPr id="236" name="直線コネクタ 235"/>
        <xdr:cNvCxnSpPr/>
      </xdr:nvCxnSpPr>
      <xdr:spPr>
        <a:xfrm flipV="1">
          <a:off x="3797300" y="16668522"/>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90119</xdr:rowOff>
    </xdr:from>
    <xdr:to>
      <xdr:col>5</xdr:col>
      <xdr:colOff>358775</xdr:colOff>
      <xdr:row>97</xdr:row>
      <xdr:rowOff>118745</xdr:rowOff>
    </xdr:to>
    <xdr:cxnSp macro="">
      <xdr:nvCxnSpPr>
        <xdr:cNvPr id="239" name="直線コネクタ 238"/>
        <xdr:cNvCxnSpPr/>
      </xdr:nvCxnSpPr>
      <xdr:spPr>
        <a:xfrm flipV="1">
          <a:off x="2908300" y="167207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118745</xdr:rowOff>
    </xdr:from>
    <xdr:to>
      <xdr:col>4</xdr:col>
      <xdr:colOff>155575</xdr:colOff>
      <xdr:row>98</xdr:row>
      <xdr:rowOff>31508</xdr:rowOff>
    </xdr:to>
    <xdr:cxnSp macro="">
      <xdr:nvCxnSpPr>
        <xdr:cNvPr id="242" name="直線コネクタ 241"/>
        <xdr:cNvCxnSpPr/>
      </xdr:nvCxnSpPr>
      <xdr:spPr>
        <a:xfrm flipV="1">
          <a:off x="2019300" y="16749395"/>
          <a:ext cx="8890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31508</xdr:rowOff>
    </xdr:from>
    <xdr:to>
      <xdr:col>2</xdr:col>
      <xdr:colOff>638175</xdr:colOff>
      <xdr:row>98</xdr:row>
      <xdr:rowOff>56198</xdr:rowOff>
    </xdr:to>
    <xdr:cxnSp macro="">
      <xdr:nvCxnSpPr>
        <xdr:cNvPr id="245" name="直線コネクタ 244"/>
        <xdr:cNvCxnSpPr/>
      </xdr:nvCxnSpPr>
      <xdr:spPr>
        <a:xfrm flipV="1">
          <a:off x="1130300" y="16833608"/>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158522</xdr:rowOff>
    </xdr:from>
    <xdr:to>
      <xdr:col>6</xdr:col>
      <xdr:colOff>561975</xdr:colOff>
      <xdr:row>97</xdr:row>
      <xdr:rowOff>88672</xdr:rowOff>
    </xdr:to>
    <xdr:sp macro="" textlink="">
      <xdr:nvSpPr>
        <xdr:cNvPr id="255" name="円/楕円 254"/>
        <xdr:cNvSpPr/>
      </xdr:nvSpPr>
      <xdr:spPr>
        <a:xfrm>
          <a:off x="45847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136949</xdr:rowOff>
    </xdr:from>
    <xdr:ext cx="534377" cy="259045"/>
    <xdr:sp macro="" textlink="">
      <xdr:nvSpPr>
        <xdr:cNvPr id="256" name="扶助費該当値テキスト"/>
        <xdr:cNvSpPr txBox="1"/>
      </xdr:nvSpPr>
      <xdr:spPr>
        <a:xfrm>
          <a:off x="4686300" y="165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39319</xdr:rowOff>
    </xdr:from>
    <xdr:to>
      <xdr:col>5</xdr:col>
      <xdr:colOff>409575</xdr:colOff>
      <xdr:row>97</xdr:row>
      <xdr:rowOff>140919</xdr:rowOff>
    </xdr:to>
    <xdr:sp macro="" textlink="">
      <xdr:nvSpPr>
        <xdr:cNvPr id="257" name="円/楕円 256"/>
        <xdr:cNvSpPr/>
      </xdr:nvSpPr>
      <xdr:spPr>
        <a:xfrm>
          <a:off x="3746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132046</xdr:rowOff>
    </xdr:from>
    <xdr:ext cx="534377" cy="259045"/>
    <xdr:sp macro="" textlink="">
      <xdr:nvSpPr>
        <xdr:cNvPr id="258" name="テキスト ボックス 257"/>
        <xdr:cNvSpPr txBox="1"/>
      </xdr:nvSpPr>
      <xdr:spPr>
        <a:xfrm>
          <a:off x="3530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67945</xdr:rowOff>
    </xdr:from>
    <xdr:to>
      <xdr:col>4</xdr:col>
      <xdr:colOff>206375</xdr:colOff>
      <xdr:row>97</xdr:row>
      <xdr:rowOff>169545</xdr:rowOff>
    </xdr:to>
    <xdr:sp macro="" textlink="">
      <xdr:nvSpPr>
        <xdr:cNvPr id="259" name="円/楕円 258"/>
        <xdr:cNvSpPr/>
      </xdr:nvSpPr>
      <xdr:spPr>
        <a:xfrm>
          <a:off x="2857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14622</xdr:rowOff>
    </xdr:from>
    <xdr:ext cx="534377" cy="259045"/>
    <xdr:sp macro="" textlink="">
      <xdr:nvSpPr>
        <xdr:cNvPr id="260" name="テキスト ボックス 259"/>
        <xdr:cNvSpPr txBox="1"/>
      </xdr:nvSpPr>
      <xdr:spPr>
        <a:xfrm>
          <a:off x="2641111" y="164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152158</xdr:rowOff>
    </xdr:from>
    <xdr:to>
      <xdr:col>3</xdr:col>
      <xdr:colOff>3175</xdr:colOff>
      <xdr:row>98</xdr:row>
      <xdr:rowOff>82308</xdr:rowOff>
    </xdr:to>
    <xdr:sp macro="" textlink="">
      <xdr:nvSpPr>
        <xdr:cNvPr id="261" name="円/楕円 260"/>
        <xdr:cNvSpPr/>
      </xdr:nvSpPr>
      <xdr:spPr>
        <a:xfrm>
          <a:off x="1968500" y="16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98835</xdr:rowOff>
    </xdr:from>
    <xdr:ext cx="534377" cy="259045"/>
    <xdr:sp macro="" textlink="">
      <xdr:nvSpPr>
        <xdr:cNvPr id="262" name="テキスト ボックス 261"/>
        <xdr:cNvSpPr txBox="1"/>
      </xdr:nvSpPr>
      <xdr:spPr>
        <a:xfrm>
          <a:off x="1752111" y="165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5398</xdr:rowOff>
    </xdr:from>
    <xdr:to>
      <xdr:col>1</xdr:col>
      <xdr:colOff>485775</xdr:colOff>
      <xdr:row>98</xdr:row>
      <xdr:rowOff>106998</xdr:rowOff>
    </xdr:to>
    <xdr:sp macro="" textlink="">
      <xdr:nvSpPr>
        <xdr:cNvPr id="263" name="円/楕円 262"/>
        <xdr:cNvSpPr/>
      </xdr:nvSpPr>
      <xdr:spPr>
        <a:xfrm>
          <a:off x="1079500" y="168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123525</xdr:rowOff>
    </xdr:from>
    <xdr:ext cx="534377" cy="259045"/>
    <xdr:sp macro="" textlink="">
      <xdr:nvSpPr>
        <xdr:cNvPr id="264" name="テキスト ボックス 263"/>
        <xdr:cNvSpPr txBox="1"/>
      </xdr:nvSpPr>
      <xdr:spPr>
        <a:xfrm>
          <a:off x="863111" y="165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62948</xdr:rowOff>
    </xdr:from>
    <xdr:to>
      <xdr:col>15</xdr:col>
      <xdr:colOff>180975</xdr:colOff>
      <xdr:row>36</xdr:row>
      <xdr:rowOff>321</xdr:rowOff>
    </xdr:to>
    <xdr:cxnSp macro="">
      <xdr:nvCxnSpPr>
        <xdr:cNvPr id="297" name="直線コネクタ 296"/>
        <xdr:cNvCxnSpPr/>
      </xdr:nvCxnSpPr>
      <xdr:spPr>
        <a:xfrm>
          <a:off x="9639300" y="5720798"/>
          <a:ext cx="838200" cy="4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62948</xdr:rowOff>
    </xdr:from>
    <xdr:to>
      <xdr:col>14</xdr:col>
      <xdr:colOff>28575</xdr:colOff>
      <xdr:row>35</xdr:row>
      <xdr:rowOff>134956</xdr:rowOff>
    </xdr:to>
    <xdr:cxnSp macro="">
      <xdr:nvCxnSpPr>
        <xdr:cNvPr id="300" name="直線コネクタ 299"/>
        <xdr:cNvCxnSpPr/>
      </xdr:nvCxnSpPr>
      <xdr:spPr>
        <a:xfrm flipV="1">
          <a:off x="8750300" y="5720798"/>
          <a:ext cx="889000" cy="4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134956</xdr:rowOff>
    </xdr:from>
    <xdr:to>
      <xdr:col>12</xdr:col>
      <xdr:colOff>511175</xdr:colOff>
      <xdr:row>36</xdr:row>
      <xdr:rowOff>99038</xdr:rowOff>
    </xdr:to>
    <xdr:cxnSp macro="">
      <xdr:nvCxnSpPr>
        <xdr:cNvPr id="303" name="直線コネクタ 302"/>
        <xdr:cNvCxnSpPr/>
      </xdr:nvCxnSpPr>
      <xdr:spPr>
        <a:xfrm flipV="1">
          <a:off x="7861300" y="6135706"/>
          <a:ext cx="889000" cy="1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99038</xdr:rowOff>
    </xdr:from>
    <xdr:to>
      <xdr:col>11</xdr:col>
      <xdr:colOff>307975</xdr:colOff>
      <xdr:row>36</xdr:row>
      <xdr:rowOff>114602</xdr:rowOff>
    </xdr:to>
    <xdr:cxnSp macro="">
      <xdr:nvCxnSpPr>
        <xdr:cNvPr id="306" name="直線コネクタ 305"/>
        <xdr:cNvCxnSpPr/>
      </xdr:nvCxnSpPr>
      <xdr:spPr>
        <a:xfrm flipV="1">
          <a:off x="6972300" y="6271238"/>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120971</xdr:rowOff>
    </xdr:from>
    <xdr:to>
      <xdr:col>15</xdr:col>
      <xdr:colOff>231775</xdr:colOff>
      <xdr:row>36</xdr:row>
      <xdr:rowOff>51121</xdr:rowOff>
    </xdr:to>
    <xdr:sp macro="" textlink="">
      <xdr:nvSpPr>
        <xdr:cNvPr id="316" name="円/楕円 315"/>
        <xdr:cNvSpPr/>
      </xdr:nvSpPr>
      <xdr:spPr>
        <a:xfrm>
          <a:off x="10426700" y="61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143848</xdr:rowOff>
    </xdr:from>
    <xdr:ext cx="534377" cy="259045"/>
    <xdr:sp macro="" textlink="">
      <xdr:nvSpPr>
        <xdr:cNvPr id="317" name="補助費等該当値テキスト"/>
        <xdr:cNvSpPr txBox="1"/>
      </xdr:nvSpPr>
      <xdr:spPr>
        <a:xfrm>
          <a:off x="10528300" y="59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12148</xdr:rowOff>
    </xdr:from>
    <xdr:to>
      <xdr:col>14</xdr:col>
      <xdr:colOff>79375</xdr:colOff>
      <xdr:row>33</xdr:row>
      <xdr:rowOff>113748</xdr:rowOff>
    </xdr:to>
    <xdr:sp macro="" textlink="">
      <xdr:nvSpPr>
        <xdr:cNvPr id="318" name="円/楕円 317"/>
        <xdr:cNvSpPr/>
      </xdr:nvSpPr>
      <xdr:spPr>
        <a:xfrm>
          <a:off x="9588500" y="5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130275</xdr:rowOff>
    </xdr:from>
    <xdr:ext cx="599010" cy="259045"/>
    <xdr:sp macro="" textlink="">
      <xdr:nvSpPr>
        <xdr:cNvPr id="319" name="テキスト ボックス 318"/>
        <xdr:cNvSpPr txBox="1"/>
      </xdr:nvSpPr>
      <xdr:spPr>
        <a:xfrm>
          <a:off x="9339794" y="544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84156</xdr:rowOff>
    </xdr:from>
    <xdr:to>
      <xdr:col>12</xdr:col>
      <xdr:colOff>561975</xdr:colOff>
      <xdr:row>36</xdr:row>
      <xdr:rowOff>14306</xdr:rowOff>
    </xdr:to>
    <xdr:sp macro="" textlink="">
      <xdr:nvSpPr>
        <xdr:cNvPr id="320" name="円/楕円 319"/>
        <xdr:cNvSpPr/>
      </xdr:nvSpPr>
      <xdr:spPr>
        <a:xfrm>
          <a:off x="8699500" y="60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30833</xdr:rowOff>
    </xdr:from>
    <xdr:ext cx="534377" cy="259045"/>
    <xdr:sp macro="" textlink="">
      <xdr:nvSpPr>
        <xdr:cNvPr id="321" name="テキスト ボックス 320"/>
        <xdr:cNvSpPr txBox="1"/>
      </xdr:nvSpPr>
      <xdr:spPr>
        <a:xfrm>
          <a:off x="8483111" y="58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48238</xdr:rowOff>
    </xdr:from>
    <xdr:to>
      <xdr:col>11</xdr:col>
      <xdr:colOff>358775</xdr:colOff>
      <xdr:row>36</xdr:row>
      <xdr:rowOff>149838</xdr:rowOff>
    </xdr:to>
    <xdr:sp macro="" textlink="">
      <xdr:nvSpPr>
        <xdr:cNvPr id="322" name="円/楕円 321"/>
        <xdr:cNvSpPr/>
      </xdr:nvSpPr>
      <xdr:spPr>
        <a:xfrm>
          <a:off x="7810500" y="62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166365</xdr:rowOff>
    </xdr:from>
    <xdr:ext cx="534377" cy="259045"/>
    <xdr:sp macro="" textlink="">
      <xdr:nvSpPr>
        <xdr:cNvPr id="323" name="テキスト ボックス 322"/>
        <xdr:cNvSpPr txBox="1"/>
      </xdr:nvSpPr>
      <xdr:spPr>
        <a:xfrm>
          <a:off x="7594111" y="59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63802</xdr:rowOff>
    </xdr:from>
    <xdr:to>
      <xdr:col>10</xdr:col>
      <xdr:colOff>155575</xdr:colOff>
      <xdr:row>36</xdr:row>
      <xdr:rowOff>165402</xdr:rowOff>
    </xdr:to>
    <xdr:sp macro="" textlink="">
      <xdr:nvSpPr>
        <xdr:cNvPr id="324" name="円/楕円 323"/>
        <xdr:cNvSpPr/>
      </xdr:nvSpPr>
      <xdr:spPr>
        <a:xfrm>
          <a:off x="6921500" y="6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10479</xdr:rowOff>
    </xdr:from>
    <xdr:ext cx="534377" cy="259045"/>
    <xdr:sp macro="" textlink="">
      <xdr:nvSpPr>
        <xdr:cNvPr id="325" name="テキスト ボックス 324"/>
        <xdr:cNvSpPr txBox="1"/>
      </xdr:nvSpPr>
      <xdr:spPr>
        <a:xfrm>
          <a:off x="6705111" y="60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148885</xdr:rowOff>
    </xdr:from>
    <xdr:to>
      <xdr:col>15</xdr:col>
      <xdr:colOff>180975</xdr:colOff>
      <xdr:row>57</xdr:row>
      <xdr:rowOff>19576</xdr:rowOff>
    </xdr:to>
    <xdr:cxnSp macro="">
      <xdr:nvCxnSpPr>
        <xdr:cNvPr id="352" name="直線コネクタ 351"/>
        <xdr:cNvCxnSpPr/>
      </xdr:nvCxnSpPr>
      <xdr:spPr>
        <a:xfrm>
          <a:off x="9639300" y="9750085"/>
          <a:ext cx="8382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2778</xdr:rowOff>
    </xdr:from>
    <xdr:to>
      <xdr:col>14</xdr:col>
      <xdr:colOff>28575</xdr:colOff>
      <xdr:row>56</xdr:row>
      <xdr:rowOff>148885</xdr:rowOff>
    </xdr:to>
    <xdr:cxnSp macro="">
      <xdr:nvCxnSpPr>
        <xdr:cNvPr id="355" name="直線コネクタ 354"/>
        <xdr:cNvCxnSpPr/>
      </xdr:nvCxnSpPr>
      <xdr:spPr>
        <a:xfrm>
          <a:off x="8750300" y="9603978"/>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109813</xdr:rowOff>
    </xdr:from>
    <xdr:to>
      <xdr:col>12</xdr:col>
      <xdr:colOff>511175</xdr:colOff>
      <xdr:row>56</xdr:row>
      <xdr:rowOff>2778</xdr:rowOff>
    </xdr:to>
    <xdr:cxnSp macro="">
      <xdr:nvCxnSpPr>
        <xdr:cNvPr id="358" name="直線コネクタ 357"/>
        <xdr:cNvCxnSpPr/>
      </xdr:nvCxnSpPr>
      <xdr:spPr>
        <a:xfrm>
          <a:off x="7861300" y="9539563"/>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109813</xdr:rowOff>
    </xdr:from>
    <xdr:to>
      <xdr:col>11</xdr:col>
      <xdr:colOff>307975</xdr:colOff>
      <xdr:row>56</xdr:row>
      <xdr:rowOff>106828</xdr:rowOff>
    </xdr:to>
    <xdr:cxnSp macro="">
      <xdr:nvCxnSpPr>
        <xdr:cNvPr id="361" name="直線コネクタ 360"/>
        <xdr:cNvCxnSpPr/>
      </xdr:nvCxnSpPr>
      <xdr:spPr>
        <a:xfrm flipV="1">
          <a:off x="6972300" y="9539563"/>
          <a:ext cx="889000" cy="1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140226</xdr:rowOff>
    </xdr:from>
    <xdr:to>
      <xdr:col>15</xdr:col>
      <xdr:colOff>231775</xdr:colOff>
      <xdr:row>57</xdr:row>
      <xdr:rowOff>70376</xdr:rowOff>
    </xdr:to>
    <xdr:sp macro="" textlink="">
      <xdr:nvSpPr>
        <xdr:cNvPr id="371" name="円/楕円 370"/>
        <xdr:cNvSpPr/>
      </xdr:nvSpPr>
      <xdr:spPr>
        <a:xfrm>
          <a:off x="104267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118653</xdr:rowOff>
    </xdr:from>
    <xdr:ext cx="534377" cy="259045"/>
    <xdr:sp macro="" textlink="">
      <xdr:nvSpPr>
        <xdr:cNvPr id="372" name="普通建設事業費該当値テキスト"/>
        <xdr:cNvSpPr txBox="1"/>
      </xdr:nvSpPr>
      <xdr:spPr>
        <a:xfrm>
          <a:off x="10528300" y="97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98085</xdr:rowOff>
    </xdr:from>
    <xdr:to>
      <xdr:col>14</xdr:col>
      <xdr:colOff>79375</xdr:colOff>
      <xdr:row>57</xdr:row>
      <xdr:rowOff>28235</xdr:rowOff>
    </xdr:to>
    <xdr:sp macro="" textlink="">
      <xdr:nvSpPr>
        <xdr:cNvPr id="373" name="円/楕円 372"/>
        <xdr:cNvSpPr/>
      </xdr:nvSpPr>
      <xdr:spPr>
        <a:xfrm>
          <a:off x="9588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19362</xdr:rowOff>
    </xdr:from>
    <xdr:ext cx="534377" cy="259045"/>
    <xdr:sp macro="" textlink="">
      <xdr:nvSpPr>
        <xdr:cNvPr id="374" name="テキスト ボックス 373"/>
        <xdr:cNvSpPr txBox="1"/>
      </xdr:nvSpPr>
      <xdr:spPr>
        <a:xfrm>
          <a:off x="9372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123428</xdr:rowOff>
    </xdr:from>
    <xdr:to>
      <xdr:col>12</xdr:col>
      <xdr:colOff>561975</xdr:colOff>
      <xdr:row>56</xdr:row>
      <xdr:rowOff>53578</xdr:rowOff>
    </xdr:to>
    <xdr:sp macro="" textlink="">
      <xdr:nvSpPr>
        <xdr:cNvPr id="375" name="円/楕円 374"/>
        <xdr:cNvSpPr/>
      </xdr:nvSpPr>
      <xdr:spPr>
        <a:xfrm>
          <a:off x="8699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70105</xdr:rowOff>
    </xdr:from>
    <xdr:ext cx="599010" cy="259045"/>
    <xdr:sp macro="" textlink="">
      <xdr:nvSpPr>
        <xdr:cNvPr id="376" name="テキスト ボックス 375"/>
        <xdr:cNvSpPr txBox="1"/>
      </xdr:nvSpPr>
      <xdr:spPr>
        <a:xfrm>
          <a:off x="8450794"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59013</xdr:rowOff>
    </xdr:from>
    <xdr:to>
      <xdr:col>11</xdr:col>
      <xdr:colOff>358775</xdr:colOff>
      <xdr:row>55</xdr:row>
      <xdr:rowOff>160613</xdr:rowOff>
    </xdr:to>
    <xdr:sp macro="" textlink="">
      <xdr:nvSpPr>
        <xdr:cNvPr id="377" name="円/楕円 376"/>
        <xdr:cNvSpPr/>
      </xdr:nvSpPr>
      <xdr:spPr>
        <a:xfrm>
          <a:off x="78105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5690</xdr:rowOff>
    </xdr:from>
    <xdr:ext cx="599010" cy="259045"/>
    <xdr:sp macro="" textlink="">
      <xdr:nvSpPr>
        <xdr:cNvPr id="378" name="テキスト ボックス 377"/>
        <xdr:cNvSpPr txBox="1"/>
      </xdr:nvSpPr>
      <xdr:spPr>
        <a:xfrm>
          <a:off x="7561794" y="92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56028</xdr:rowOff>
    </xdr:from>
    <xdr:to>
      <xdr:col>10</xdr:col>
      <xdr:colOff>155575</xdr:colOff>
      <xdr:row>56</xdr:row>
      <xdr:rowOff>157628</xdr:rowOff>
    </xdr:to>
    <xdr:sp macro="" textlink="">
      <xdr:nvSpPr>
        <xdr:cNvPr id="379" name="円/楕円 378"/>
        <xdr:cNvSpPr/>
      </xdr:nvSpPr>
      <xdr:spPr>
        <a:xfrm>
          <a:off x="6921500" y="9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2705</xdr:rowOff>
    </xdr:from>
    <xdr:ext cx="534377" cy="259045"/>
    <xdr:sp macro="" textlink="">
      <xdr:nvSpPr>
        <xdr:cNvPr id="380" name="テキスト ボックス 379"/>
        <xdr:cNvSpPr txBox="1"/>
      </xdr:nvSpPr>
      <xdr:spPr>
        <a:xfrm>
          <a:off x="6705111" y="94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61671</xdr:rowOff>
    </xdr:from>
    <xdr:to>
      <xdr:col>15</xdr:col>
      <xdr:colOff>180975</xdr:colOff>
      <xdr:row>78</xdr:row>
      <xdr:rowOff>101478</xdr:rowOff>
    </xdr:to>
    <xdr:cxnSp macro="">
      <xdr:nvCxnSpPr>
        <xdr:cNvPr id="409" name="直線コネクタ 408"/>
        <xdr:cNvCxnSpPr/>
      </xdr:nvCxnSpPr>
      <xdr:spPr>
        <a:xfrm>
          <a:off x="9639300" y="13434771"/>
          <a:ext cx="838200" cy="3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154680</xdr:rowOff>
    </xdr:from>
    <xdr:to>
      <xdr:col>14</xdr:col>
      <xdr:colOff>28575</xdr:colOff>
      <xdr:row>78</xdr:row>
      <xdr:rowOff>61671</xdr:rowOff>
    </xdr:to>
    <xdr:cxnSp macro="">
      <xdr:nvCxnSpPr>
        <xdr:cNvPr id="412" name="直線コネクタ 411"/>
        <xdr:cNvCxnSpPr/>
      </xdr:nvCxnSpPr>
      <xdr:spPr>
        <a:xfrm>
          <a:off x="8750300" y="13184880"/>
          <a:ext cx="889000" cy="2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50678</xdr:rowOff>
    </xdr:from>
    <xdr:to>
      <xdr:col>15</xdr:col>
      <xdr:colOff>231775</xdr:colOff>
      <xdr:row>78</xdr:row>
      <xdr:rowOff>152278</xdr:rowOff>
    </xdr:to>
    <xdr:sp macro="" textlink="">
      <xdr:nvSpPr>
        <xdr:cNvPr id="422" name="円/楕円 421"/>
        <xdr:cNvSpPr/>
      </xdr:nvSpPr>
      <xdr:spPr>
        <a:xfrm>
          <a:off x="104267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137055</xdr:rowOff>
    </xdr:from>
    <xdr:ext cx="534377" cy="259045"/>
    <xdr:sp macro="" textlink="">
      <xdr:nvSpPr>
        <xdr:cNvPr id="423" name="普通建設事業費 （ うち新規整備　）該当値テキスト"/>
        <xdr:cNvSpPr txBox="1"/>
      </xdr:nvSpPr>
      <xdr:spPr>
        <a:xfrm>
          <a:off x="10528300" y="133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10871</xdr:rowOff>
    </xdr:from>
    <xdr:to>
      <xdr:col>14</xdr:col>
      <xdr:colOff>79375</xdr:colOff>
      <xdr:row>78</xdr:row>
      <xdr:rowOff>112471</xdr:rowOff>
    </xdr:to>
    <xdr:sp macro="" textlink="">
      <xdr:nvSpPr>
        <xdr:cNvPr id="424" name="円/楕円 423"/>
        <xdr:cNvSpPr/>
      </xdr:nvSpPr>
      <xdr:spPr>
        <a:xfrm>
          <a:off x="9588500" y="13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103598</xdr:rowOff>
    </xdr:from>
    <xdr:ext cx="534377" cy="259045"/>
    <xdr:sp macro="" textlink="">
      <xdr:nvSpPr>
        <xdr:cNvPr id="425" name="テキスト ボックス 424"/>
        <xdr:cNvSpPr txBox="1"/>
      </xdr:nvSpPr>
      <xdr:spPr>
        <a:xfrm>
          <a:off x="9372111" y="134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103880</xdr:rowOff>
    </xdr:from>
    <xdr:to>
      <xdr:col>12</xdr:col>
      <xdr:colOff>561975</xdr:colOff>
      <xdr:row>77</xdr:row>
      <xdr:rowOff>34030</xdr:rowOff>
    </xdr:to>
    <xdr:sp macro="" textlink="">
      <xdr:nvSpPr>
        <xdr:cNvPr id="426" name="円/楕円 425"/>
        <xdr:cNvSpPr/>
      </xdr:nvSpPr>
      <xdr:spPr>
        <a:xfrm>
          <a:off x="8699500" y="13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50558</xdr:rowOff>
    </xdr:from>
    <xdr:ext cx="534377" cy="259045"/>
    <xdr:sp macro="" textlink="">
      <xdr:nvSpPr>
        <xdr:cNvPr id="427" name="テキスト ボックス 426"/>
        <xdr:cNvSpPr txBox="1"/>
      </xdr:nvSpPr>
      <xdr:spPr>
        <a:xfrm>
          <a:off x="8483111" y="129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167726</xdr:rowOff>
    </xdr:from>
    <xdr:to>
      <xdr:col>15</xdr:col>
      <xdr:colOff>180975</xdr:colOff>
      <xdr:row>97</xdr:row>
      <xdr:rowOff>22730</xdr:rowOff>
    </xdr:to>
    <xdr:cxnSp macro="">
      <xdr:nvCxnSpPr>
        <xdr:cNvPr id="452" name="直線コネクタ 451"/>
        <xdr:cNvCxnSpPr/>
      </xdr:nvCxnSpPr>
      <xdr:spPr>
        <a:xfrm flipV="1">
          <a:off x="9639300" y="16626926"/>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170555</xdr:rowOff>
    </xdr:from>
    <xdr:to>
      <xdr:col>14</xdr:col>
      <xdr:colOff>28575</xdr:colOff>
      <xdr:row>97</xdr:row>
      <xdr:rowOff>22730</xdr:rowOff>
    </xdr:to>
    <xdr:cxnSp macro="">
      <xdr:nvCxnSpPr>
        <xdr:cNvPr id="455" name="直線コネクタ 454"/>
        <xdr:cNvCxnSpPr/>
      </xdr:nvCxnSpPr>
      <xdr:spPr>
        <a:xfrm>
          <a:off x="8750300" y="16629755"/>
          <a:ext cx="8890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116926</xdr:rowOff>
    </xdr:from>
    <xdr:to>
      <xdr:col>15</xdr:col>
      <xdr:colOff>231775</xdr:colOff>
      <xdr:row>97</xdr:row>
      <xdr:rowOff>47076</xdr:rowOff>
    </xdr:to>
    <xdr:sp macro="" textlink="">
      <xdr:nvSpPr>
        <xdr:cNvPr id="465" name="円/楕円 464"/>
        <xdr:cNvSpPr/>
      </xdr:nvSpPr>
      <xdr:spPr>
        <a:xfrm>
          <a:off x="104267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95353</xdr:rowOff>
    </xdr:from>
    <xdr:ext cx="534377" cy="259045"/>
    <xdr:sp macro="" textlink="">
      <xdr:nvSpPr>
        <xdr:cNvPr id="466" name="普通建設事業費 （ うち更新整備　）該当値テキスト"/>
        <xdr:cNvSpPr txBox="1"/>
      </xdr:nvSpPr>
      <xdr:spPr>
        <a:xfrm>
          <a:off x="10528300" y="165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143380</xdr:rowOff>
    </xdr:from>
    <xdr:to>
      <xdr:col>14</xdr:col>
      <xdr:colOff>79375</xdr:colOff>
      <xdr:row>97</xdr:row>
      <xdr:rowOff>73530</xdr:rowOff>
    </xdr:to>
    <xdr:sp macro="" textlink="">
      <xdr:nvSpPr>
        <xdr:cNvPr id="467" name="円/楕円 466"/>
        <xdr:cNvSpPr/>
      </xdr:nvSpPr>
      <xdr:spPr>
        <a:xfrm>
          <a:off x="9588500" y="166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90057</xdr:rowOff>
    </xdr:from>
    <xdr:ext cx="534377" cy="259045"/>
    <xdr:sp macro="" textlink="">
      <xdr:nvSpPr>
        <xdr:cNvPr id="468" name="テキスト ボックス 467"/>
        <xdr:cNvSpPr txBox="1"/>
      </xdr:nvSpPr>
      <xdr:spPr>
        <a:xfrm>
          <a:off x="9372111" y="163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119755</xdr:rowOff>
    </xdr:from>
    <xdr:to>
      <xdr:col>12</xdr:col>
      <xdr:colOff>561975</xdr:colOff>
      <xdr:row>97</xdr:row>
      <xdr:rowOff>49905</xdr:rowOff>
    </xdr:to>
    <xdr:sp macro="" textlink="">
      <xdr:nvSpPr>
        <xdr:cNvPr id="469" name="円/楕円 468"/>
        <xdr:cNvSpPr/>
      </xdr:nvSpPr>
      <xdr:spPr>
        <a:xfrm>
          <a:off x="8699500" y="16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66432</xdr:rowOff>
    </xdr:from>
    <xdr:ext cx="534377" cy="259045"/>
    <xdr:sp macro="" textlink="">
      <xdr:nvSpPr>
        <xdr:cNvPr id="470" name="テキスト ボックス 469"/>
        <xdr:cNvSpPr txBox="1"/>
      </xdr:nvSpPr>
      <xdr:spPr>
        <a:xfrm>
          <a:off x="8483111" y="1635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7" name="直線コネクタ 49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132590</xdr:rowOff>
    </xdr:from>
    <xdr:to>
      <xdr:col>22</xdr:col>
      <xdr:colOff>365125</xdr:colOff>
      <xdr:row>38</xdr:row>
      <xdr:rowOff>139700</xdr:rowOff>
    </xdr:to>
    <xdr:cxnSp macro="">
      <xdr:nvCxnSpPr>
        <xdr:cNvPr id="500" name="直線コネクタ 499"/>
        <xdr:cNvCxnSpPr/>
      </xdr:nvCxnSpPr>
      <xdr:spPr>
        <a:xfrm>
          <a:off x="14592300" y="664769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132590</xdr:rowOff>
    </xdr:from>
    <xdr:to>
      <xdr:col>21</xdr:col>
      <xdr:colOff>161925</xdr:colOff>
      <xdr:row>38</xdr:row>
      <xdr:rowOff>136980</xdr:rowOff>
    </xdr:to>
    <xdr:cxnSp macro="">
      <xdr:nvCxnSpPr>
        <xdr:cNvPr id="503" name="直線コネクタ 502"/>
        <xdr:cNvCxnSpPr/>
      </xdr:nvCxnSpPr>
      <xdr:spPr>
        <a:xfrm flipV="1">
          <a:off x="13703300" y="6647690"/>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133710</xdr:rowOff>
    </xdr:from>
    <xdr:to>
      <xdr:col>19</xdr:col>
      <xdr:colOff>644525</xdr:colOff>
      <xdr:row>38</xdr:row>
      <xdr:rowOff>136980</xdr:rowOff>
    </xdr:to>
    <xdr:cxnSp macro="">
      <xdr:nvCxnSpPr>
        <xdr:cNvPr id="506" name="直線コネクタ 505"/>
        <xdr:cNvCxnSpPr/>
      </xdr:nvCxnSpPr>
      <xdr:spPr>
        <a:xfrm>
          <a:off x="12814300" y="664881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81790</xdr:rowOff>
    </xdr:from>
    <xdr:to>
      <xdr:col>21</xdr:col>
      <xdr:colOff>212725</xdr:colOff>
      <xdr:row>39</xdr:row>
      <xdr:rowOff>11940</xdr:rowOff>
    </xdr:to>
    <xdr:sp macro="" textlink="">
      <xdr:nvSpPr>
        <xdr:cNvPr id="520" name="円/楕円 519"/>
        <xdr:cNvSpPr/>
      </xdr:nvSpPr>
      <xdr:spPr>
        <a:xfrm>
          <a:off x="14541500" y="6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3067</xdr:rowOff>
    </xdr:from>
    <xdr:ext cx="378565" cy="259045"/>
    <xdr:sp macro="" textlink="">
      <xdr:nvSpPr>
        <xdr:cNvPr id="521" name="テキスト ボックス 520"/>
        <xdr:cNvSpPr txBox="1"/>
      </xdr:nvSpPr>
      <xdr:spPr>
        <a:xfrm>
          <a:off x="14403017" y="6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86180</xdr:rowOff>
    </xdr:from>
    <xdr:to>
      <xdr:col>20</xdr:col>
      <xdr:colOff>9525</xdr:colOff>
      <xdr:row>39</xdr:row>
      <xdr:rowOff>16330</xdr:rowOff>
    </xdr:to>
    <xdr:sp macro="" textlink="">
      <xdr:nvSpPr>
        <xdr:cNvPr id="522" name="円/楕円 521"/>
        <xdr:cNvSpPr/>
      </xdr:nvSpPr>
      <xdr:spPr>
        <a:xfrm>
          <a:off x="13652500" y="66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7457</xdr:rowOff>
    </xdr:from>
    <xdr:ext cx="378565" cy="259045"/>
    <xdr:sp macro="" textlink="">
      <xdr:nvSpPr>
        <xdr:cNvPr id="523" name="テキスト ボックス 522"/>
        <xdr:cNvSpPr txBox="1"/>
      </xdr:nvSpPr>
      <xdr:spPr>
        <a:xfrm>
          <a:off x="13514017" y="669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82910</xdr:rowOff>
    </xdr:from>
    <xdr:to>
      <xdr:col>18</xdr:col>
      <xdr:colOff>492125</xdr:colOff>
      <xdr:row>39</xdr:row>
      <xdr:rowOff>13060</xdr:rowOff>
    </xdr:to>
    <xdr:sp macro="" textlink="">
      <xdr:nvSpPr>
        <xdr:cNvPr id="524" name="円/楕円 523"/>
        <xdr:cNvSpPr/>
      </xdr:nvSpPr>
      <xdr:spPr>
        <a:xfrm>
          <a:off x="12763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4187</xdr:rowOff>
    </xdr:from>
    <xdr:ext cx="378565" cy="259045"/>
    <xdr:sp macro="" textlink="">
      <xdr:nvSpPr>
        <xdr:cNvPr id="525" name="テキスト ボックス 524"/>
        <xdr:cNvSpPr txBox="1"/>
      </xdr:nvSpPr>
      <xdr:spPr>
        <a:xfrm>
          <a:off x="12625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136404</xdr:rowOff>
    </xdr:from>
    <xdr:to>
      <xdr:col>23</xdr:col>
      <xdr:colOff>517525</xdr:colOff>
      <xdr:row>77</xdr:row>
      <xdr:rowOff>144672</xdr:rowOff>
    </xdr:to>
    <xdr:cxnSp macro="">
      <xdr:nvCxnSpPr>
        <xdr:cNvPr id="611" name="直線コネクタ 610"/>
        <xdr:cNvCxnSpPr/>
      </xdr:nvCxnSpPr>
      <xdr:spPr>
        <a:xfrm flipV="1">
          <a:off x="15481300" y="13338054"/>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132865</xdr:rowOff>
    </xdr:from>
    <xdr:to>
      <xdr:col>22</xdr:col>
      <xdr:colOff>365125</xdr:colOff>
      <xdr:row>77</xdr:row>
      <xdr:rowOff>144672</xdr:rowOff>
    </xdr:to>
    <xdr:cxnSp macro="">
      <xdr:nvCxnSpPr>
        <xdr:cNvPr id="614" name="直線コネクタ 613"/>
        <xdr:cNvCxnSpPr/>
      </xdr:nvCxnSpPr>
      <xdr:spPr>
        <a:xfrm>
          <a:off x="14592300" y="13334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132865</xdr:rowOff>
    </xdr:from>
    <xdr:to>
      <xdr:col>21</xdr:col>
      <xdr:colOff>161925</xdr:colOff>
      <xdr:row>77</xdr:row>
      <xdr:rowOff>142215</xdr:rowOff>
    </xdr:to>
    <xdr:cxnSp macro="">
      <xdr:nvCxnSpPr>
        <xdr:cNvPr id="617" name="直線コネクタ 616"/>
        <xdr:cNvCxnSpPr/>
      </xdr:nvCxnSpPr>
      <xdr:spPr>
        <a:xfrm flipV="1">
          <a:off x="13703300" y="13334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142215</xdr:rowOff>
    </xdr:from>
    <xdr:to>
      <xdr:col>19</xdr:col>
      <xdr:colOff>644525</xdr:colOff>
      <xdr:row>77</xdr:row>
      <xdr:rowOff>149544</xdr:rowOff>
    </xdr:to>
    <xdr:cxnSp macro="">
      <xdr:nvCxnSpPr>
        <xdr:cNvPr id="620" name="直線コネクタ 619"/>
        <xdr:cNvCxnSpPr/>
      </xdr:nvCxnSpPr>
      <xdr:spPr>
        <a:xfrm flipV="1">
          <a:off x="12814300" y="13343865"/>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85604</xdr:rowOff>
    </xdr:from>
    <xdr:to>
      <xdr:col>23</xdr:col>
      <xdr:colOff>568325</xdr:colOff>
      <xdr:row>78</xdr:row>
      <xdr:rowOff>15754</xdr:rowOff>
    </xdr:to>
    <xdr:sp macro="" textlink="">
      <xdr:nvSpPr>
        <xdr:cNvPr id="630" name="円/楕円 629"/>
        <xdr:cNvSpPr/>
      </xdr:nvSpPr>
      <xdr:spPr>
        <a:xfrm>
          <a:off x="162687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64031</xdr:rowOff>
    </xdr:from>
    <xdr:ext cx="534377" cy="259045"/>
    <xdr:sp macro="" textlink="">
      <xdr:nvSpPr>
        <xdr:cNvPr id="631" name="公債費該当値テキスト"/>
        <xdr:cNvSpPr txBox="1"/>
      </xdr:nvSpPr>
      <xdr:spPr>
        <a:xfrm>
          <a:off x="16370300" y="132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93872</xdr:rowOff>
    </xdr:from>
    <xdr:to>
      <xdr:col>22</xdr:col>
      <xdr:colOff>415925</xdr:colOff>
      <xdr:row>78</xdr:row>
      <xdr:rowOff>24022</xdr:rowOff>
    </xdr:to>
    <xdr:sp macro="" textlink="">
      <xdr:nvSpPr>
        <xdr:cNvPr id="632" name="円/楕円 631"/>
        <xdr:cNvSpPr/>
      </xdr:nvSpPr>
      <xdr:spPr>
        <a:xfrm>
          <a:off x="15430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15149</xdr:rowOff>
    </xdr:from>
    <xdr:ext cx="534377" cy="259045"/>
    <xdr:sp macro="" textlink="">
      <xdr:nvSpPr>
        <xdr:cNvPr id="633" name="テキスト ボックス 632"/>
        <xdr:cNvSpPr txBox="1"/>
      </xdr:nvSpPr>
      <xdr:spPr>
        <a:xfrm>
          <a:off x="15214111"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82065</xdr:rowOff>
    </xdr:from>
    <xdr:to>
      <xdr:col>21</xdr:col>
      <xdr:colOff>212725</xdr:colOff>
      <xdr:row>78</xdr:row>
      <xdr:rowOff>12215</xdr:rowOff>
    </xdr:to>
    <xdr:sp macro="" textlink="">
      <xdr:nvSpPr>
        <xdr:cNvPr id="634" name="円/楕円 633"/>
        <xdr:cNvSpPr/>
      </xdr:nvSpPr>
      <xdr:spPr>
        <a:xfrm>
          <a:off x="14541500" y="132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28742</xdr:rowOff>
    </xdr:from>
    <xdr:ext cx="534377" cy="259045"/>
    <xdr:sp macro="" textlink="">
      <xdr:nvSpPr>
        <xdr:cNvPr id="635" name="テキスト ボックス 634"/>
        <xdr:cNvSpPr txBox="1"/>
      </xdr:nvSpPr>
      <xdr:spPr>
        <a:xfrm>
          <a:off x="14325111" y="130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91415</xdr:rowOff>
    </xdr:from>
    <xdr:to>
      <xdr:col>20</xdr:col>
      <xdr:colOff>9525</xdr:colOff>
      <xdr:row>78</xdr:row>
      <xdr:rowOff>21565</xdr:rowOff>
    </xdr:to>
    <xdr:sp macro="" textlink="">
      <xdr:nvSpPr>
        <xdr:cNvPr id="636" name="円/楕円 635"/>
        <xdr:cNvSpPr/>
      </xdr:nvSpPr>
      <xdr:spPr>
        <a:xfrm>
          <a:off x="13652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38092</xdr:rowOff>
    </xdr:from>
    <xdr:ext cx="534377" cy="259045"/>
    <xdr:sp macro="" textlink="">
      <xdr:nvSpPr>
        <xdr:cNvPr id="637" name="テキスト ボックス 636"/>
        <xdr:cNvSpPr txBox="1"/>
      </xdr:nvSpPr>
      <xdr:spPr>
        <a:xfrm>
          <a:off x="13436111" y="130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98744</xdr:rowOff>
    </xdr:from>
    <xdr:to>
      <xdr:col>18</xdr:col>
      <xdr:colOff>492125</xdr:colOff>
      <xdr:row>78</xdr:row>
      <xdr:rowOff>28894</xdr:rowOff>
    </xdr:to>
    <xdr:sp macro="" textlink="">
      <xdr:nvSpPr>
        <xdr:cNvPr id="638" name="円/楕円 637"/>
        <xdr:cNvSpPr/>
      </xdr:nvSpPr>
      <xdr:spPr>
        <a:xfrm>
          <a:off x="12763500" y="133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20021</xdr:rowOff>
    </xdr:from>
    <xdr:ext cx="534377" cy="259045"/>
    <xdr:sp macro="" textlink="">
      <xdr:nvSpPr>
        <xdr:cNvPr id="639" name="テキスト ボックス 638"/>
        <xdr:cNvSpPr txBox="1"/>
      </xdr:nvSpPr>
      <xdr:spPr>
        <a:xfrm>
          <a:off x="12547111" y="133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73650</xdr:rowOff>
    </xdr:from>
    <xdr:to>
      <xdr:col>23</xdr:col>
      <xdr:colOff>517525</xdr:colOff>
      <xdr:row>98</xdr:row>
      <xdr:rowOff>91656</xdr:rowOff>
    </xdr:to>
    <xdr:cxnSp macro="">
      <xdr:nvCxnSpPr>
        <xdr:cNvPr id="668" name="直線コネクタ 667"/>
        <xdr:cNvCxnSpPr/>
      </xdr:nvCxnSpPr>
      <xdr:spPr>
        <a:xfrm flipV="1">
          <a:off x="15481300" y="16875750"/>
          <a:ext cx="8382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91656</xdr:rowOff>
    </xdr:from>
    <xdr:to>
      <xdr:col>22</xdr:col>
      <xdr:colOff>365125</xdr:colOff>
      <xdr:row>98</xdr:row>
      <xdr:rowOff>171414</xdr:rowOff>
    </xdr:to>
    <xdr:cxnSp macro="">
      <xdr:nvCxnSpPr>
        <xdr:cNvPr id="671" name="直線コネクタ 670"/>
        <xdr:cNvCxnSpPr/>
      </xdr:nvCxnSpPr>
      <xdr:spPr>
        <a:xfrm flipV="1">
          <a:off x="14592300" y="16893756"/>
          <a:ext cx="889000" cy="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171414</xdr:rowOff>
    </xdr:from>
    <xdr:to>
      <xdr:col>21</xdr:col>
      <xdr:colOff>161925</xdr:colOff>
      <xdr:row>99</xdr:row>
      <xdr:rowOff>20698</xdr:rowOff>
    </xdr:to>
    <xdr:cxnSp macro="">
      <xdr:nvCxnSpPr>
        <xdr:cNvPr id="674" name="直線コネクタ 673"/>
        <xdr:cNvCxnSpPr/>
      </xdr:nvCxnSpPr>
      <xdr:spPr>
        <a:xfrm flipV="1">
          <a:off x="13703300" y="16973514"/>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103772</xdr:rowOff>
    </xdr:from>
    <xdr:to>
      <xdr:col>19</xdr:col>
      <xdr:colOff>644525</xdr:colOff>
      <xdr:row>99</xdr:row>
      <xdr:rowOff>20698</xdr:rowOff>
    </xdr:to>
    <xdr:cxnSp macro="">
      <xdr:nvCxnSpPr>
        <xdr:cNvPr id="677" name="直線コネクタ 676"/>
        <xdr:cNvCxnSpPr/>
      </xdr:nvCxnSpPr>
      <xdr:spPr>
        <a:xfrm>
          <a:off x="12814300" y="16905872"/>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22850</xdr:rowOff>
    </xdr:from>
    <xdr:to>
      <xdr:col>23</xdr:col>
      <xdr:colOff>568325</xdr:colOff>
      <xdr:row>98</xdr:row>
      <xdr:rowOff>124450</xdr:rowOff>
    </xdr:to>
    <xdr:sp macro="" textlink="">
      <xdr:nvSpPr>
        <xdr:cNvPr id="687" name="円/楕円 686"/>
        <xdr:cNvSpPr/>
      </xdr:nvSpPr>
      <xdr:spPr>
        <a:xfrm>
          <a:off x="16268700" y="168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1277</xdr:rowOff>
    </xdr:from>
    <xdr:ext cx="534377" cy="259045"/>
    <xdr:sp macro="" textlink="">
      <xdr:nvSpPr>
        <xdr:cNvPr id="688" name="積立金該当値テキスト"/>
        <xdr:cNvSpPr txBox="1"/>
      </xdr:nvSpPr>
      <xdr:spPr>
        <a:xfrm>
          <a:off x="16370300" y="168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40856</xdr:rowOff>
    </xdr:from>
    <xdr:to>
      <xdr:col>22</xdr:col>
      <xdr:colOff>415925</xdr:colOff>
      <xdr:row>98</xdr:row>
      <xdr:rowOff>142456</xdr:rowOff>
    </xdr:to>
    <xdr:sp macro="" textlink="">
      <xdr:nvSpPr>
        <xdr:cNvPr id="689" name="円/楕円 688"/>
        <xdr:cNvSpPr/>
      </xdr:nvSpPr>
      <xdr:spPr>
        <a:xfrm>
          <a:off x="15430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133583</xdr:rowOff>
    </xdr:from>
    <xdr:ext cx="534377" cy="259045"/>
    <xdr:sp macro="" textlink="">
      <xdr:nvSpPr>
        <xdr:cNvPr id="690" name="テキスト ボックス 689"/>
        <xdr:cNvSpPr txBox="1"/>
      </xdr:nvSpPr>
      <xdr:spPr>
        <a:xfrm>
          <a:off x="15214111" y="169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120614</xdr:rowOff>
    </xdr:from>
    <xdr:to>
      <xdr:col>21</xdr:col>
      <xdr:colOff>212725</xdr:colOff>
      <xdr:row>99</xdr:row>
      <xdr:rowOff>50764</xdr:rowOff>
    </xdr:to>
    <xdr:sp macro="" textlink="">
      <xdr:nvSpPr>
        <xdr:cNvPr id="691" name="円/楕円 690"/>
        <xdr:cNvSpPr/>
      </xdr:nvSpPr>
      <xdr:spPr>
        <a:xfrm>
          <a:off x="14541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41891</xdr:rowOff>
    </xdr:from>
    <xdr:ext cx="469744" cy="259045"/>
    <xdr:sp macro="" textlink="">
      <xdr:nvSpPr>
        <xdr:cNvPr id="692" name="テキスト ボックス 691"/>
        <xdr:cNvSpPr txBox="1"/>
      </xdr:nvSpPr>
      <xdr:spPr>
        <a:xfrm>
          <a:off x="14357427" y="170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141348</xdr:rowOff>
    </xdr:from>
    <xdr:to>
      <xdr:col>20</xdr:col>
      <xdr:colOff>9525</xdr:colOff>
      <xdr:row>99</xdr:row>
      <xdr:rowOff>71498</xdr:rowOff>
    </xdr:to>
    <xdr:sp macro="" textlink="">
      <xdr:nvSpPr>
        <xdr:cNvPr id="693" name="円/楕円 692"/>
        <xdr:cNvSpPr/>
      </xdr:nvSpPr>
      <xdr:spPr>
        <a:xfrm>
          <a:off x="13652500" y="169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62625</xdr:rowOff>
    </xdr:from>
    <xdr:ext cx="469744" cy="259045"/>
    <xdr:sp macro="" textlink="">
      <xdr:nvSpPr>
        <xdr:cNvPr id="694" name="テキスト ボックス 693"/>
        <xdr:cNvSpPr txBox="1"/>
      </xdr:nvSpPr>
      <xdr:spPr>
        <a:xfrm>
          <a:off x="13468427" y="170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52972</xdr:rowOff>
    </xdr:from>
    <xdr:to>
      <xdr:col>18</xdr:col>
      <xdr:colOff>492125</xdr:colOff>
      <xdr:row>98</xdr:row>
      <xdr:rowOff>154572</xdr:rowOff>
    </xdr:to>
    <xdr:sp macro="" textlink="">
      <xdr:nvSpPr>
        <xdr:cNvPr id="695" name="円/楕円 694"/>
        <xdr:cNvSpPr/>
      </xdr:nvSpPr>
      <xdr:spPr>
        <a:xfrm>
          <a:off x="12763500" y="168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145699</xdr:rowOff>
    </xdr:from>
    <xdr:ext cx="534377" cy="259045"/>
    <xdr:sp macro="" textlink="">
      <xdr:nvSpPr>
        <xdr:cNvPr id="696" name="テキスト ボックス 695"/>
        <xdr:cNvSpPr txBox="1"/>
      </xdr:nvSpPr>
      <xdr:spPr>
        <a:xfrm>
          <a:off x="12547111" y="169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151163</xdr:rowOff>
    </xdr:from>
    <xdr:to>
      <xdr:col>32</xdr:col>
      <xdr:colOff>187325</xdr:colOff>
      <xdr:row>58</xdr:row>
      <xdr:rowOff>152665</xdr:rowOff>
    </xdr:to>
    <xdr:cxnSp macro="">
      <xdr:nvCxnSpPr>
        <xdr:cNvPr id="784" name="直線コネクタ 783"/>
        <xdr:cNvCxnSpPr/>
      </xdr:nvCxnSpPr>
      <xdr:spPr>
        <a:xfrm flipV="1">
          <a:off x="21323300" y="10095263"/>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152665</xdr:rowOff>
    </xdr:from>
    <xdr:to>
      <xdr:col>31</xdr:col>
      <xdr:colOff>34925</xdr:colOff>
      <xdr:row>58</xdr:row>
      <xdr:rowOff>154135</xdr:rowOff>
    </xdr:to>
    <xdr:cxnSp macro="">
      <xdr:nvCxnSpPr>
        <xdr:cNvPr id="787" name="直線コネクタ 786"/>
        <xdr:cNvCxnSpPr/>
      </xdr:nvCxnSpPr>
      <xdr:spPr>
        <a:xfrm flipV="1">
          <a:off x="20434300" y="1009676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154135</xdr:rowOff>
    </xdr:from>
    <xdr:to>
      <xdr:col>29</xdr:col>
      <xdr:colOff>517525</xdr:colOff>
      <xdr:row>58</xdr:row>
      <xdr:rowOff>155670</xdr:rowOff>
    </xdr:to>
    <xdr:cxnSp macro="">
      <xdr:nvCxnSpPr>
        <xdr:cNvPr id="790" name="直線コネクタ 789"/>
        <xdr:cNvCxnSpPr/>
      </xdr:nvCxnSpPr>
      <xdr:spPr>
        <a:xfrm flipV="1">
          <a:off x="19545300" y="1009823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155670</xdr:rowOff>
    </xdr:from>
    <xdr:to>
      <xdr:col>28</xdr:col>
      <xdr:colOff>314325</xdr:colOff>
      <xdr:row>58</xdr:row>
      <xdr:rowOff>156780</xdr:rowOff>
    </xdr:to>
    <xdr:cxnSp macro="">
      <xdr:nvCxnSpPr>
        <xdr:cNvPr id="793" name="直線コネクタ 792"/>
        <xdr:cNvCxnSpPr/>
      </xdr:nvCxnSpPr>
      <xdr:spPr>
        <a:xfrm flipV="1">
          <a:off x="18656300" y="1009977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100363</xdr:rowOff>
    </xdr:from>
    <xdr:to>
      <xdr:col>32</xdr:col>
      <xdr:colOff>238125</xdr:colOff>
      <xdr:row>59</xdr:row>
      <xdr:rowOff>30513</xdr:rowOff>
    </xdr:to>
    <xdr:sp macro="" textlink="">
      <xdr:nvSpPr>
        <xdr:cNvPr id="803" name="円/楕円 802"/>
        <xdr:cNvSpPr/>
      </xdr:nvSpPr>
      <xdr:spPr>
        <a:xfrm>
          <a:off x="22110700" y="10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15290</xdr:rowOff>
    </xdr:from>
    <xdr:ext cx="469744" cy="259045"/>
    <xdr:sp macro="" textlink="">
      <xdr:nvSpPr>
        <xdr:cNvPr id="804" name="貸付金該当値テキスト"/>
        <xdr:cNvSpPr txBox="1"/>
      </xdr:nvSpPr>
      <xdr:spPr>
        <a:xfrm>
          <a:off x="22212300" y="99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101865</xdr:rowOff>
    </xdr:from>
    <xdr:to>
      <xdr:col>31</xdr:col>
      <xdr:colOff>85725</xdr:colOff>
      <xdr:row>59</xdr:row>
      <xdr:rowOff>32015</xdr:rowOff>
    </xdr:to>
    <xdr:sp macro="" textlink="">
      <xdr:nvSpPr>
        <xdr:cNvPr id="805" name="円/楕円 804"/>
        <xdr:cNvSpPr/>
      </xdr:nvSpPr>
      <xdr:spPr>
        <a:xfrm>
          <a:off x="21272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23142</xdr:rowOff>
    </xdr:from>
    <xdr:ext cx="469744" cy="259045"/>
    <xdr:sp macro="" textlink="">
      <xdr:nvSpPr>
        <xdr:cNvPr id="806" name="テキスト ボックス 805"/>
        <xdr:cNvSpPr txBox="1"/>
      </xdr:nvSpPr>
      <xdr:spPr>
        <a:xfrm>
          <a:off x="21088427"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103335</xdr:rowOff>
    </xdr:from>
    <xdr:to>
      <xdr:col>29</xdr:col>
      <xdr:colOff>568325</xdr:colOff>
      <xdr:row>59</xdr:row>
      <xdr:rowOff>33485</xdr:rowOff>
    </xdr:to>
    <xdr:sp macro="" textlink="">
      <xdr:nvSpPr>
        <xdr:cNvPr id="807" name="円/楕円 806"/>
        <xdr:cNvSpPr/>
      </xdr:nvSpPr>
      <xdr:spPr>
        <a:xfrm>
          <a:off x="20383500" y="10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24612</xdr:rowOff>
    </xdr:from>
    <xdr:ext cx="469744" cy="259045"/>
    <xdr:sp macro="" textlink="">
      <xdr:nvSpPr>
        <xdr:cNvPr id="808" name="テキスト ボックス 807"/>
        <xdr:cNvSpPr txBox="1"/>
      </xdr:nvSpPr>
      <xdr:spPr>
        <a:xfrm>
          <a:off x="20199427" y="101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104870</xdr:rowOff>
    </xdr:from>
    <xdr:to>
      <xdr:col>28</xdr:col>
      <xdr:colOff>365125</xdr:colOff>
      <xdr:row>59</xdr:row>
      <xdr:rowOff>35020</xdr:rowOff>
    </xdr:to>
    <xdr:sp macro="" textlink="">
      <xdr:nvSpPr>
        <xdr:cNvPr id="809" name="円/楕円 808"/>
        <xdr:cNvSpPr/>
      </xdr:nvSpPr>
      <xdr:spPr>
        <a:xfrm>
          <a:off x="19494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26147</xdr:rowOff>
    </xdr:from>
    <xdr:ext cx="469744" cy="259045"/>
    <xdr:sp macro="" textlink="">
      <xdr:nvSpPr>
        <xdr:cNvPr id="810" name="テキスト ボックス 809"/>
        <xdr:cNvSpPr txBox="1"/>
      </xdr:nvSpPr>
      <xdr:spPr>
        <a:xfrm>
          <a:off x="19310427" y="10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105980</xdr:rowOff>
    </xdr:from>
    <xdr:to>
      <xdr:col>27</xdr:col>
      <xdr:colOff>161925</xdr:colOff>
      <xdr:row>59</xdr:row>
      <xdr:rowOff>36130</xdr:rowOff>
    </xdr:to>
    <xdr:sp macro="" textlink="">
      <xdr:nvSpPr>
        <xdr:cNvPr id="811" name="円/楕円 810"/>
        <xdr:cNvSpPr/>
      </xdr:nvSpPr>
      <xdr:spPr>
        <a:xfrm>
          <a:off x="18605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27257</xdr:rowOff>
    </xdr:from>
    <xdr:ext cx="469744" cy="259045"/>
    <xdr:sp macro="" textlink="">
      <xdr:nvSpPr>
        <xdr:cNvPr id="812" name="テキスト ボックス 811"/>
        <xdr:cNvSpPr txBox="1"/>
      </xdr:nvSpPr>
      <xdr:spPr>
        <a:xfrm>
          <a:off x="18421427" y="101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164553</xdr:rowOff>
    </xdr:from>
    <xdr:to>
      <xdr:col>32</xdr:col>
      <xdr:colOff>187325</xdr:colOff>
      <xdr:row>76</xdr:row>
      <xdr:rowOff>10573</xdr:rowOff>
    </xdr:to>
    <xdr:cxnSp macro="">
      <xdr:nvCxnSpPr>
        <xdr:cNvPr id="844" name="直線コネクタ 843"/>
        <xdr:cNvCxnSpPr/>
      </xdr:nvCxnSpPr>
      <xdr:spPr>
        <a:xfrm flipV="1">
          <a:off x="21323300" y="13023303"/>
          <a:ext cx="8382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10573</xdr:rowOff>
    </xdr:from>
    <xdr:to>
      <xdr:col>31</xdr:col>
      <xdr:colOff>34925</xdr:colOff>
      <xdr:row>76</xdr:row>
      <xdr:rowOff>55477</xdr:rowOff>
    </xdr:to>
    <xdr:cxnSp macro="">
      <xdr:nvCxnSpPr>
        <xdr:cNvPr id="847" name="直線コネクタ 846"/>
        <xdr:cNvCxnSpPr/>
      </xdr:nvCxnSpPr>
      <xdr:spPr>
        <a:xfrm flipV="1">
          <a:off x="20434300" y="13040773"/>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55477</xdr:rowOff>
    </xdr:from>
    <xdr:to>
      <xdr:col>29</xdr:col>
      <xdr:colOff>517525</xdr:colOff>
      <xdr:row>76</xdr:row>
      <xdr:rowOff>94928</xdr:rowOff>
    </xdr:to>
    <xdr:cxnSp macro="">
      <xdr:nvCxnSpPr>
        <xdr:cNvPr id="850" name="直線コネクタ 849"/>
        <xdr:cNvCxnSpPr/>
      </xdr:nvCxnSpPr>
      <xdr:spPr>
        <a:xfrm flipV="1">
          <a:off x="19545300" y="13085677"/>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112370</xdr:rowOff>
    </xdr:from>
    <xdr:ext cx="534377" cy="259045"/>
    <xdr:sp macro="" textlink="">
      <xdr:nvSpPr>
        <xdr:cNvPr id="852" name="テキスト ボックス 851"/>
        <xdr:cNvSpPr txBox="1"/>
      </xdr:nvSpPr>
      <xdr:spPr>
        <a:xfrm>
          <a:off x="20167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84477</xdr:rowOff>
    </xdr:from>
    <xdr:to>
      <xdr:col>28</xdr:col>
      <xdr:colOff>314325</xdr:colOff>
      <xdr:row>76</xdr:row>
      <xdr:rowOff>94928</xdr:rowOff>
    </xdr:to>
    <xdr:cxnSp macro="">
      <xdr:nvCxnSpPr>
        <xdr:cNvPr id="853" name="直線コネクタ 852"/>
        <xdr:cNvCxnSpPr/>
      </xdr:nvCxnSpPr>
      <xdr:spPr>
        <a:xfrm>
          <a:off x="18656300" y="1311467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134185</xdr:rowOff>
    </xdr:from>
    <xdr:ext cx="534377" cy="259045"/>
    <xdr:sp macro="" textlink="">
      <xdr:nvSpPr>
        <xdr:cNvPr id="855" name="テキスト ボックス 854"/>
        <xdr:cNvSpPr txBox="1"/>
      </xdr:nvSpPr>
      <xdr:spPr>
        <a:xfrm>
          <a:off x="19278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113752</xdr:rowOff>
    </xdr:from>
    <xdr:to>
      <xdr:col>32</xdr:col>
      <xdr:colOff>238125</xdr:colOff>
      <xdr:row>76</xdr:row>
      <xdr:rowOff>43901</xdr:rowOff>
    </xdr:to>
    <xdr:sp macro="" textlink="">
      <xdr:nvSpPr>
        <xdr:cNvPr id="863" name="円/楕円 862"/>
        <xdr:cNvSpPr/>
      </xdr:nvSpPr>
      <xdr:spPr>
        <a:xfrm>
          <a:off x="221107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92179</xdr:rowOff>
    </xdr:from>
    <xdr:ext cx="534377" cy="259045"/>
    <xdr:sp macro="" textlink="">
      <xdr:nvSpPr>
        <xdr:cNvPr id="864" name="繰出金該当値テキスト"/>
        <xdr:cNvSpPr txBox="1"/>
      </xdr:nvSpPr>
      <xdr:spPr>
        <a:xfrm>
          <a:off x="22212300" y="129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131224</xdr:rowOff>
    </xdr:from>
    <xdr:to>
      <xdr:col>31</xdr:col>
      <xdr:colOff>85725</xdr:colOff>
      <xdr:row>76</xdr:row>
      <xdr:rowOff>61373</xdr:rowOff>
    </xdr:to>
    <xdr:sp macro="" textlink="">
      <xdr:nvSpPr>
        <xdr:cNvPr id="865" name="円/楕円 864"/>
        <xdr:cNvSpPr/>
      </xdr:nvSpPr>
      <xdr:spPr>
        <a:xfrm>
          <a:off x="21272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52500</xdr:rowOff>
    </xdr:from>
    <xdr:ext cx="534377" cy="259045"/>
    <xdr:sp macro="" textlink="">
      <xdr:nvSpPr>
        <xdr:cNvPr id="866" name="テキスト ボックス 865"/>
        <xdr:cNvSpPr txBox="1"/>
      </xdr:nvSpPr>
      <xdr:spPr>
        <a:xfrm>
          <a:off x="21056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4677</xdr:rowOff>
    </xdr:from>
    <xdr:to>
      <xdr:col>29</xdr:col>
      <xdr:colOff>568325</xdr:colOff>
      <xdr:row>76</xdr:row>
      <xdr:rowOff>106277</xdr:rowOff>
    </xdr:to>
    <xdr:sp macro="" textlink="">
      <xdr:nvSpPr>
        <xdr:cNvPr id="867" name="円/楕円 866"/>
        <xdr:cNvSpPr/>
      </xdr:nvSpPr>
      <xdr:spPr>
        <a:xfrm>
          <a:off x="20383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97404</xdr:rowOff>
    </xdr:from>
    <xdr:ext cx="534377" cy="259045"/>
    <xdr:sp macro="" textlink="">
      <xdr:nvSpPr>
        <xdr:cNvPr id="868" name="テキスト ボックス 867"/>
        <xdr:cNvSpPr txBox="1"/>
      </xdr:nvSpPr>
      <xdr:spPr>
        <a:xfrm>
          <a:off x="20167111" y="131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44128</xdr:rowOff>
    </xdr:from>
    <xdr:to>
      <xdr:col>28</xdr:col>
      <xdr:colOff>365125</xdr:colOff>
      <xdr:row>76</xdr:row>
      <xdr:rowOff>145728</xdr:rowOff>
    </xdr:to>
    <xdr:sp macro="" textlink="">
      <xdr:nvSpPr>
        <xdr:cNvPr id="869" name="円/楕円 868"/>
        <xdr:cNvSpPr/>
      </xdr:nvSpPr>
      <xdr:spPr>
        <a:xfrm>
          <a:off x="19494500" y="130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136855</xdr:rowOff>
    </xdr:from>
    <xdr:ext cx="534377" cy="259045"/>
    <xdr:sp macro="" textlink="">
      <xdr:nvSpPr>
        <xdr:cNvPr id="870" name="テキスト ボックス 869"/>
        <xdr:cNvSpPr txBox="1"/>
      </xdr:nvSpPr>
      <xdr:spPr>
        <a:xfrm>
          <a:off x="19278111" y="131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33677</xdr:rowOff>
    </xdr:from>
    <xdr:to>
      <xdr:col>27</xdr:col>
      <xdr:colOff>161925</xdr:colOff>
      <xdr:row>76</xdr:row>
      <xdr:rowOff>135277</xdr:rowOff>
    </xdr:to>
    <xdr:sp macro="" textlink="">
      <xdr:nvSpPr>
        <xdr:cNvPr id="871" name="円/楕円 870"/>
        <xdr:cNvSpPr/>
      </xdr:nvSpPr>
      <xdr:spPr>
        <a:xfrm>
          <a:off x="18605500" y="13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151804</xdr:rowOff>
    </xdr:from>
    <xdr:ext cx="534377" cy="259045"/>
    <xdr:sp macro="" textlink="">
      <xdr:nvSpPr>
        <xdr:cNvPr id="872" name="テキスト ボックス 871"/>
        <xdr:cNvSpPr txBox="1"/>
      </xdr:nvSpPr>
      <xdr:spPr>
        <a:xfrm>
          <a:off x="18389111" y="128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歳出決算総額は、</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住民（</a:t>
          </a:r>
          <a:r>
            <a:rPr kumimoji="1" lang="en-US" altLang="ja-JP" sz="800" b="1" i="0" u="none" strike="noStrike" kern="0" cap="none" spc="0" normalizeH="0" baseline="0" noProof="0">
              <a:ln>
                <a:noFill/>
              </a:ln>
              <a:solidFill>
                <a:srgbClr val="FF0000"/>
              </a:solidFill>
              <a:effectLst/>
              <a:uLnTx/>
              <a:uFillTx/>
              <a:latin typeface="ＭＳ Ｐゴシック"/>
              <a:ea typeface="+mn-ea"/>
              <a:cs typeface="+mn-cs"/>
            </a:rPr>
            <a:t>H29.1.1</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現在）一人当たり</a:t>
          </a:r>
          <a:r>
            <a:rPr kumimoji="1" lang="en-US" altLang="ja-JP" sz="800" b="1" i="0" u="none" strike="noStrike" kern="0" cap="none" spc="0" normalizeH="0" baseline="0" noProof="0">
              <a:ln>
                <a:noFill/>
              </a:ln>
              <a:solidFill>
                <a:srgbClr val="FF0000"/>
              </a:solidFill>
              <a:effectLst/>
              <a:uLnTx/>
              <a:uFillTx/>
              <a:latin typeface="ＭＳ Ｐゴシック"/>
              <a:ea typeface="+mn-ea"/>
              <a:cs typeface="+mn-cs"/>
            </a:rPr>
            <a:t>532,537</a:t>
          </a:r>
          <a:r>
            <a:rPr kumimoji="1" lang="ja-JP" altLang="en-US" sz="800" b="1" i="0" u="none" strike="noStrike" kern="0" cap="none" spc="0" normalizeH="0" baseline="0" noProof="0">
              <a:ln>
                <a:noFill/>
              </a:ln>
              <a:solidFill>
                <a:srgbClr val="FF0000"/>
              </a:solidFill>
              <a:effectLst/>
              <a:uLnTx/>
              <a:uFillTx/>
              <a:latin typeface="ＭＳ Ｐゴシック"/>
              <a:ea typeface="+mn-ea"/>
              <a:cs typeface="+mn-cs"/>
            </a:rPr>
            <a:t>円となっている。</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主な構成項目を見ると、人件費では、類似団体平均値を下回る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72,160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円であり、前年度から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3,183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円増加した。人件費は、職員給で職員構成が変わったことによりよる減、退職者の減による退職手当負担金の減が主な要因として挙げられる。補助費では、類似団体平均を上回る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68,633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47,425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と大幅に減少した。前年度の特殊要因であった雪害による倒壊ハウスの再建事業終了に伴う減が大きく影響し、また、甲府・峡東クリーンセンター試運転に伴う一部事務組合への負担金の減もあり大幅な減少となった。物件費では、類似団体平均値を上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92,345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1,721</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甲府・峡東クリーンセンター試運転に伴う可燃ごみ処理業務委託料の減はあったものの、情報セキュリティ強靭化事業の増、学校施設整備計画策定事業の増、救護施設鈴宮寮の指定管理者制度導入に伴う指定管理料の増などが要因として挙げられる。今後において、類似団体平均値に近づく数値となるよう事務経費の見直しによる縮減を図り、行政事務費全体の縮減に努めていく。扶助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87,518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4,114</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救護施設鈴宮寮の指定管理者制度導入に伴う入寮者措置費の減などがあったものの、臨時福祉給付金の増、私立保育園運営費、障害児通所給付費の増などが要因として挙げられる。全国的に高齢者人口の増加等による扶助費の自然増が見込まれるなか、今後も増加は避けられないが、概ね類似団体平均で推移すると考えられる。普通建設事業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63,774</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9,217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減少している。市道等整備である社会資本整備事業の事業費増、塩山南小学校大規模改修事業の増など増要因もあったが、前年度実施した小中学校非構造部耐震事業、民間保育所建設事業補助金、近代産業遺産整備事業などの大型普通建設事業の終了が主な要因として挙げられる。普通建設事業は、平成</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をピークに減少傾向にあり、今後も建設事業の実施にあたっては、緊急性、必要性を充分に検討した事業実施に努めていく。なお、建設事業の新規及び更新整備については、新規及び更新整備とも類似団体平均値より下回っており、新たな施設の建設ではなく、既存施設の改修を主に事業を実施していることから、新規の方が類似団体平均を大きく下回る結果となり、今後も同様の傾向で推移すると考えられる。公債費では、類似団体平均値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65,865</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1,900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緊急防災・減災害事業債等の元金償還額の増が主な要因として挙げられる。今後は、新市まちづくり計画に基づき実施してきた各事業の充当財源である合併特例事業債の償還が更に本格化していくことで増加見込まれるため、公債費の償還のピークを考慮する中で、引き続き、建設事業の選択実施を継続し、公債費負担の適正化に努める。維持補修費では、類似団体平均値を大きく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1,947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187</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減少した。今後は、施設の老朽化に伴う維持修繕費の増加が見込まれるため、公共施設等総合管理計画の方針に沿った施設別の個別計画を策定していく中で、公共施設の現状を把握し、より効果的な措置を施し、施設の長寿命化等を図っていく。繰出金では、類似団体平均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57,978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1,070</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国保会計、後期会計への繰出金は減少したものの、診療所、介護保険、簡易水道、下水道の各特別会計への繰出金の増が主な要因として挙げられる。今後は、各特別会計の経費の節減を図り、普通会計の負担額を減らしていくよう努める。積立金では、類似団体平均を下回る</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18,668</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円で前年度から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2,363</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円増加した。ふるさと納税寄付金の減に伴うふるさと支援基金積立金の減はあったものの、財政調整基金及び公共施設整備基金に予算積立ができたことが主な要因として挙げられる。今後は、財政調整基金及び公共施設整備基金について、</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年度に雪害による一般財源確保のため取崩した分を計画的に積立てていく。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32,886
32,698
264.11
18,113,393
17,513,022
534,510
10,170,562
24,497,666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134.7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56071</xdr:rowOff>
    </xdr:from>
    <xdr:to>
      <xdr:col>6</xdr:col>
      <xdr:colOff>511175</xdr:colOff>
      <xdr:row>35</xdr:row>
      <xdr:rowOff>152845</xdr:rowOff>
    </xdr:to>
    <xdr:cxnSp macro="">
      <xdr:nvCxnSpPr>
        <xdr:cNvPr id="61" name="直線コネクタ 60"/>
        <xdr:cNvCxnSpPr/>
      </xdr:nvCxnSpPr>
      <xdr:spPr>
        <a:xfrm>
          <a:off x="3797300" y="6056821"/>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56071</xdr:rowOff>
    </xdr:from>
    <xdr:to>
      <xdr:col>5</xdr:col>
      <xdr:colOff>358775</xdr:colOff>
      <xdr:row>35</xdr:row>
      <xdr:rowOff>70739</xdr:rowOff>
    </xdr:to>
    <xdr:cxnSp macro="">
      <xdr:nvCxnSpPr>
        <xdr:cNvPr id="64" name="直線コネクタ 63"/>
        <xdr:cNvCxnSpPr/>
      </xdr:nvCxnSpPr>
      <xdr:spPr>
        <a:xfrm flipV="1">
          <a:off x="2908300" y="605682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70739</xdr:rowOff>
    </xdr:from>
    <xdr:to>
      <xdr:col>4</xdr:col>
      <xdr:colOff>155575</xdr:colOff>
      <xdr:row>35</xdr:row>
      <xdr:rowOff>113792</xdr:rowOff>
    </xdr:to>
    <xdr:cxnSp macro="">
      <xdr:nvCxnSpPr>
        <xdr:cNvPr id="67" name="直線コネクタ 66"/>
        <xdr:cNvCxnSpPr/>
      </xdr:nvCxnSpPr>
      <xdr:spPr>
        <a:xfrm flipV="1">
          <a:off x="2019300" y="607148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67691</xdr:rowOff>
    </xdr:from>
    <xdr:to>
      <xdr:col>2</xdr:col>
      <xdr:colOff>638175</xdr:colOff>
      <xdr:row>35</xdr:row>
      <xdr:rowOff>113792</xdr:rowOff>
    </xdr:to>
    <xdr:cxnSp macro="">
      <xdr:nvCxnSpPr>
        <xdr:cNvPr id="70" name="直線コネクタ 69"/>
        <xdr:cNvCxnSpPr/>
      </xdr:nvCxnSpPr>
      <xdr:spPr>
        <a:xfrm>
          <a:off x="1130300" y="606844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102045</xdr:rowOff>
    </xdr:from>
    <xdr:to>
      <xdr:col>6</xdr:col>
      <xdr:colOff>561975</xdr:colOff>
      <xdr:row>36</xdr:row>
      <xdr:rowOff>32195</xdr:rowOff>
    </xdr:to>
    <xdr:sp macro="" textlink="">
      <xdr:nvSpPr>
        <xdr:cNvPr id="80" name="円/楕円 79"/>
        <xdr:cNvSpPr/>
      </xdr:nvSpPr>
      <xdr:spPr>
        <a:xfrm>
          <a:off x="45847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80472</xdr:rowOff>
    </xdr:from>
    <xdr:ext cx="469744" cy="259045"/>
    <xdr:sp macro="" textlink="">
      <xdr:nvSpPr>
        <xdr:cNvPr id="81" name="議会費該当値テキスト"/>
        <xdr:cNvSpPr txBox="1"/>
      </xdr:nvSpPr>
      <xdr:spPr>
        <a:xfrm>
          <a:off x="4686300" y="608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5271</xdr:rowOff>
    </xdr:from>
    <xdr:to>
      <xdr:col>5</xdr:col>
      <xdr:colOff>409575</xdr:colOff>
      <xdr:row>35</xdr:row>
      <xdr:rowOff>106871</xdr:rowOff>
    </xdr:to>
    <xdr:sp macro="" textlink="">
      <xdr:nvSpPr>
        <xdr:cNvPr id="82" name="円/楕円 81"/>
        <xdr:cNvSpPr/>
      </xdr:nvSpPr>
      <xdr:spPr>
        <a:xfrm>
          <a:off x="3746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123398</xdr:rowOff>
    </xdr:from>
    <xdr:ext cx="469744" cy="259045"/>
    <xdr:sp macro="" textlink="">
      <xdr:nvSpPr>
        <xdr:cNvPr id="83" name="テキスト ボックス 82"/>
        <xdr:cNvSpPr txBox="1"/>
      </xdr:nvSpPr>
      <xdr:spPr>
        <a:xfrm>
          <a:off x="3562427"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19939</xdr:rowOff>
    </xdr:from>
    <xdr:to>
      <xdr:col>4</xdr:col>
      <xdr:colOff>206375</xdr:colOff>
      <xdr:row>35</xdr:row>
      <xdr:rowOff>121539</xdr:rowOff>
    </xdr:to>
    <xdr:sp macro="" textlink="">
      <xdr:nvSpPr>
        <xdr:cNvPr id="84" name="円/楕円 83"/>
        <xdr:cNvSpPr/>
      </xdr:nvSpPr>
      <xdr:spPr>
        <a:xfrm>
          <a:off x="2857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138066</xdr:rowOff>
    </xdr:from>
    <xdr:ext cx="469744" cy="259045"/>
    <xdr:sp macro="" textlink="">
      <xdr:nvSpPr>
        <xdr:cNvPr id="85" name="テキスト ボックス 84"/>
        <xdr:cNvSpPr txBox="1"/>
      </xdr:nvSpPr>
      <xdr:spPr>
        <a:xfrm>
          <a:off x="2673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62992</xdr:rowOff>
    </xdr:from>
    <xdr:to>
      <xdr:col>3</xdr:col>
      <xdr:colOff>3175</xdr:colOff>
      <xdr:row>35</xdr:row>
      <xdr:rowOff>164592</xdr:rowOff>
    </xdr:to>
    <xdr:sp macro="" textlink="">
      <xdr:nvSpPr>
        <xdr:cNvPr id="86" name="円/楕円 85"/>
        <xdr:cNvSpPr/>
      </xdr:nvSpPr>
      <xdr:spPr>
        <a:xfrm>
          <a:off x="1968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9669</xdr:rowOff>
    </xdr:from>
    <xdr:ext cx="469744" cy="259045"/>
    <xdr:sp macro="" textlink="">
      <xdr:nvSpPr>
        <xdr:cNvPr id="87" name="テキスト ボックス 86"/>
        <xdr:cNvSpPr txBox="1"/>
      </xdr:nvSpPr>
      <xdr:spPr>
        <a:xfrm>
          <a:off x="1784427"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16891</xdr:rowOff>
    </xdr:from>
    <xdr:to>
      <xdr:col>1</xdr:col>
      <xdr:colOff>485775</xdr:colOff>
      <xdr:row>35</xdr:row>
      <xdr:rowOff>118491</xdr:rowOff>
    </xdr:to>
    <xdr:sp macro="" textlink="">
      <xdr:nvSpPr>
        <xdr:cNvPr id="88" name="円/楕円 87"/>
        <xdr:cNvSpPr/>
      </xdr:nvSpPr>
      <xdr:spPr>
        <a:xfrm>
          <a:off x="1079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135018</xdr:rowOff>
    </xdr:from>
    <xdr:ext cx="469744" cy="259045"/>
    <xdr:sp macro="" textlink="">
      <xdr:nvSpPr>
        <xdr:cNvPr id="89" name="テキスト ボックス 88"/>
        <xdr:cNvSpPr txBox="1"/>
      </xdr:nvSpPr>
      <xdr:spPr>
        <a:xfrm>
          <a:off x="895427"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43281</xdr:rowOff>
    </xdr:from>
    <xdr:to>
      <xdr:col>6</xdr:col>
      <xdr:colOff>511175</xdr:colOff>
      <xdr:row>56</xdr:row>
      <xdr:rowOff>61592</xdr:rowOff>
    </xdr:to>
    <xdr:cxnSp macro="">
      <xdr:nvCxnSpPr>
        <xdr:cNvPr id="116" name="直線コネクタ 115"/>
        <xdr:cNvCxnSpPr/>
      </xdr:nvCxnSpPr>
      <xdr:spPr>
        <a:xfrm>
          <a:off x="3797300" y="9644481"/>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43281</xdr:rowOff>
    </xdr:from>
    <xdr:to>
      <xdr:col>5</xdr:col>
      <xdr:colOff>358775</xdr:colOff>
      <xdr:row>56</xdr:row>
      <xdr:rowOff>137455</xdr:rowOff>
    </xdr:to>
    <xdr:cxnSp macro="">
      <xdr:nvCxnSpPr>
        <xdr:cNvPr id="119" name="直線コネクタ 118"/>
        <xdr:cNvCxnSpPr/>
      </xdr:nvCxnSpPr>
      <xdr:spPr>
        <a:xfrm flipV="1">
          <a:off x="2908300" y="9644481"/>
          <a:ext cx="889000" cy="9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137455</xdr:rowOff>
    </xdr:from>
    <xdr:to>
      <xdr:col>4</xdr:col>
      <xdr:colOff>155575</xdr:colOff>
      <xdr:row>57</xdr:row>
      <xdr:rowOff>11250</xdr:rowOff>
    </xdr:to>
    <xdr:cxnSp macro="">
      <xdr:nvCxnSpPr>
        <xdr:cNvPr id="122" name="直線コネクタ 121"/>
        <xdr:cNvCxnSpPr/>
      </xdr:nvCxnSpPr>
      <xdr:spPr>
        <a:xfrm flipV="1">
          <a:off x="2019300" y="9738655"/>
          <a:ext cx="889000" cy="4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126711</xdr:rowOff>
    </xdr:from>
    <xdr:to>
      <xdr:col>2</xdr:col>
      <xdr:colOff>638175</xdr:colOff>
      <xdr:row>57</xdr:row>
      <xdr:rowOff>11250</xdr:rowOff>
    </xdr:to>
    <xdr:cxnSp macro="">
      <xdr:nvCxnSpPr>
        <xdr:cNvPr id="125" name="直線コネクタ 124"/>
        <xdr:cNvCxnSpPr/>
      </xdr:nvCxnSpPr>
      <xdr:spPr>
        <a:xfrm>
          <a:off x="1130300" y="9727911"/>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10792</xdr:rowOff>
    </xdr:from>
    <xdr:to>
      <xdr:col>6</xdr:col>
      <xdr:colOff>561975</xdr:colOff>
      <xdr:row>56</xdr:row>
      <xdr:rowOff>112392</xdr:rowOff>
    </xdr:to>
    <xdr:sp macro="" textlink="">
      <xdr:nvSpPr>
        <xdr:cNvPr id="135" name="円/楕円 134"/>
        <xdr:cNvSpPr/>
      </xdr:nvSpPr>
      <xdr:spPr>
        <a:xfrm>
          <a:off x="4584700" y="96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33669</xdr:rowOff>
    </xdr:from>
    <xdr:ext cx="534377" cy="259045"/>
    <xdr:sp macro="" textlink="">
      <xdr:nvSpPr>
        <xdr:cNvPr id="136" name="総務費該当値テキスト"/>
        <xdr:cNvSpPr txBox="1"/>
      </xdr:nvSpPr>
      <xdr:spPr>
        <a:xfrm>
          <a:off x="4686300" y="94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163931</xdr:rowOff>
    </xdr:from>
    <xdr:to>
      <xdr:col>5</xdr:col>
      <xdr:colOff>409575</xdr:colOff>
      <xdr:row>56</xdr:row>
      <xdr:rowOff>94081</xdr:rowOff>
    </xdr:to>
    <xdr:sp macro="" textlink="">
      <xdr:nvSpPr>
        <xdr:cNvPr id="137" name="円/楕円 136"/>
        <xdr:cNvSpPr/>
      </xdr:nvSpPr>
      <xdr:spPr>
        <a:xfrm>
          <a:off x="3746500" y="95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110608</xdr:rowOff>
    </xdr:from>
    <xdr:ext cx="534377" cy="259045"/>
    <xdr:sp macro="" textlink="">
      <xdr:nvSpPr>
        <xdr:cNvPr id="138" name="テキスト ボックス 137"/>
        <xdr:cNvSpPr txBox="1"/>
      </xdr:nvSpPr>
      <xdr:spPr>
        <a:xfrm>
          <a:off x="3530111" y="93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86655</xdr:rowOff>
    </xdr:from>
    <xdr:to>
      <xdr:col>4</xdr:col>
      <xdr:colOff>206375</xdr:colOff>
      <xdr:row>57</xdr:row>
      <xdr:rowOff>16805</xdr:rowOff>
    </xdr:to>
    <xdr:sp macro="" textlink="">
      <xdr:nvSpPr>
        <xdr:cNvPr id="139" name="円/楕円 138"/>
        <xdr:cNvSpPr/>
      </xdr:nvSpPr>
      <xdr:spPr>
        <a:xfrm>
          <a:off x="2857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33332</xdr:rowOff>
    </xdr:from>
    <xdr:ext cx="534377" cy="259045"/>
    <xdr:sp macro="" textlink="">
      <xdr:nvSpPr>
        <xdr:cNvPr id="140" name="テキスト ボックス 139"/>
        <xdr:cNvSpPr txBox="1"/>
      </xdr:nvSpPr>
      <xdr:spPr>
        <a:xfrm>
          <a:off x="2641111" y="9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131900</xdr:rowOff>
    </xdr:from>
    <xdr:to>
      <xdr:col>3</xdr:col>
      <xdr:colOff>3175</xdr:colOff>
      <xdr:row>57</xdr:row>
      <xdr:rowOff>62050</xdr:rowOff>
    </xdr:to>
    <xdr:sp macro="" textlink="">
      <xdr:nvSpPr>
        <xdr:cNvPr id="141" name="円/楕円 140"/>
        <xdr:cNvSpPr/>
      </xdr:nvSpPr>
      <xdr:spPr>
        <a:xfrm>
          <a:off x="1968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53177</xdr:rowOff>
    </xdr:from>
    <xdr:ext cx="534377" cy="259045"/>
    <xdr:sp macro="" textlink="">
      <xdr:nvSpPr>
        <xdr:cNvPr id="142" name="テキスト ボックス 141"/>
        <xdr:cNvSpPr txBox="1"/>
      </xdr:nvSpPr>
      <xdr:spPr>
        <a:xfrm>
          <a:off x="1752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75911</xdr:rowOff>
    </xdr:from>
    <xdr:to>
      <xdr:col>1</xdr:col>
      <xdr:colOff>485775</xdr:colOff>
      <xdr:row>57</xdr:row>
      <xdr:rowOff>6061</xdr:rowOff>
    </xdr:to>
    <xdr:sp macro="" textlink="">
      <xdr:nvSpPr>
        <xdr:cNvPr id="143" name="円/楕円 142"/>
        <xdr:cNvSpPr/>
      </xdr:nvSpPr>
      <xdr:spPr>
        <a:xfrm>
          <a:off x="1079500" y="96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168638</xdr:rowOff>
    </xdr:from>
    <xdr:ext cx="534377" cy="259045"/>
    <xdr:sp macro="" textlink="">
      <xdr:nvSpPr>
        <xdr:cNvPr id="144" name="テキスト ボックス 143"/>
        <xdr:cNvSpPr txBox="1"/>
      </xdr:nvSpPr>
      <xdr:spPr>
        <a:xfrm>
          <a:off x="863111" y="97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66691</xdr:rowOff>
    </xdr:from>
    <xdr:to>
      <xdr:col>6</xdr:col>
      <xdr:colOff>511175</xdr:colOff>
      <xdr:row>77</xdr:row>
      <xdr:rowOff>81956</xdr:rowOff>
    </xdr:to>
    <xdr:cxnSp macro="">
      <xdr:nvCxnSpPr>
        <xdr:cNvPr id="172" name="直線コネクタ 171"/>
        <xdr:cNvCxnSpPr/>
      </xdr:nvCxnSpPr>
      <xdr:spPr>
        <a:xfrm flipV="1">
          <a:off x="3797300" y="13268341"/>
          <a:ext cx="8382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81956</xdr:rowOff>
    </xdr:from>
    <xdr:to>
      <xdr:col>5</xdr:col>
      <xdr:colOff>358775</xdr:colOff>
      <xdr:row>77</xdr:row>
      <xdr:rowOff>86990</xdr:rowOff>
    </xdr:to>
    <xdr:cxnSp macro="">
      <xdr:nvCxnSpPr>
        <xdr:cNvPr id="175" name="直線コネクタ 174"/>
        <xdr:cNvCxnSpPr/>
      </xdr:nvCxnSpPr>
      <xdr:spPr>
        <a:xfrm flipV="1">
          <a:off x="2908300" y="13283606"/>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86990</xdr:rowOff>
    </xdr:from>
    <xdr:to>
      <xdr:col>4</xdr:col>
      <xdr:colOff>155575</xdr:colOff>
      <xdr:row>77</xdr:row>
      <xdr:rowOff>158555</xdr:rowOff>
    </xdr:to>
    <xdr:cxnSp macro="">
      <xdr:nvCxnSpPr>
        <xdr:cNvPr id="178" name="直線コネクタ 177"/>
        <xdr:cNvCxnSpPr/>
      </xdr:nvCxnSpPr>
      <xdr:spPr>
        <a:xfrm flipV="1">
          <a:off x="2019300" y="13288640"/>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145378</xdr:rowOff>
    </xdr:from>
    <xdr:ext cx="599010" cy="259045"/>
    <xdr:sp macro="" textlink="">
      <xdr:nvSpPr>
        <xdr:cNvPr id="180" name="テキスト ボックス 179"/>
        <xdr:cNvSpPr txBox="1"/>
      </xdr:nvSpPr>
      <xdr:spPr>
        <a:xfrm>
          <a:off x="2608794" y="130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151902</xdr:rowOff>
    </xdr:from>
    <xdr:to>
      <xdr:col>2</xdr:col>
      <xdr:colOff>638175</xdr:colOff>
      <xdr:row>77</xdr:row>
      <xdr:rowOff>158555</xdr:rowOff>
    </xdr:to>
    <xdr:cxnSp macro="">
      <xdr:nvCxnSpPr>
        <xdr:cNvPr id="181" name="直線コネクタ 180"/>
        <xdr:cNvCxnSpPr/>
      </xdr:nvCxnSpPr>
      <xdr:spPr>
        <a:xfrm>
          <a:off x="1130300" y="13353552"/>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46015</xdr:rowOff>
    </xdr:from>
    <xdr:ext cx="599010" cy="259045"/>
    <xdr:sp macro="" textlink="">
      <xdr:nvSpPr>
        <xdr:cNvPr id="185" name="テキスト ボックス 184"/>
        <xdr:cNvSpPr txBox="1"/>
      </xdr:nvSpPr>
      <xdr:spPr>
        <a:xfrm>
          <a:off x="830794" y="130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15891</xdr:rowOff>
    </xdr:from>
    <xdr:to>
      <xdr:col>6</xdr:col>
      <xdr:colOff>561975</xdr:colOff>
      <xdr:row>77</xdr:row>
      <xdr:rowOff>117491</xdr:rowOff>
    </xdr:to>
    <xdr:sp macro="" textlink="">
      <xdr:nvSpPr>
        <xdr:cNvPr id="191" name="円/楕円 190"/>
        <xdr:cNvSpPr/>
      </xdr:nvSpPr>
      <xdr:spPr>
        <a:xfrm>
          <a:off x="4584700" y="132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165768</xdr:rowOff>
    </xdr:from>
    <xdr:ext cx="599010" cy="259045"/>
    <xdr:sp macro="" textlink="">
      <xdr:nvSpPr>
        <xdr:cNvPr id="192" name="民生費該当値テキスト"/>
        <xdr:cNvSpPr txBox="1"/>
      </xdr:nvSpPr>
      <xdr:spPr>
        <a:xfrm>
          <a:off x="4686300" y="1319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31156</xdr:rowOff>
    </xdr:from>
    <xdr:to>
      <xdr:col>5</xdr:col>
      <xdr:colOff>409575</xdr:colOff>
      <xdr:row>77</xdr:row>
      <xdr:rowOff>132756</xdr:rowOff>
    </xdr:to>
    <xdr:sp macro="" textlink="">
      <xdr:nvSpPr>
        <xdr:cNvPr id="193" name="円/楕円 192"/>
        <xdr:cNvSpPr/>
      </xdr:nvSpPr>
      <xdr:spPr>
        <a:xfrm>
          <a:off x="3746500" y="132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123883</xdr:rowOff>
    </xdr:from>
    <xdr:ext cx="599010" cy="259045"/>
    <xdr:sp macro="" textlink="">
      <xdr:nvSpPr>
        <xdr:cNvPr id="194" name="テキスト ボックス 193"/>
        <xdr:cNvSpPr txBox="1"/>
      </xdr:nvSpPr>
      <xdr:spPr>
        <a:xfrm>
          <a:off x="3497794" y="1332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36190</xdr:rowOff>
    </xdr:from>
    <xdr:to>
      <xdr:col>4</xdr:col>
      <xdr:colOff>206375</xdr:colOff>
      <xdr:row>77</xdr:row>
      <xdr:rowOff>137790</xdr:rowOff>
    </xdr:to>
    <xdr:sp macro="" textlink="">
      <xdr:nvSpPr>
        <xdr:cNvPr id="195" name="円/楕円 194"/>
        <xdr:cNvSpPr/>
      </xdr:nvSpPr>
      <xdr:spPr>
        <a:xfrm>
          <a:off x="2857500" y="13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128917</xdr:rowOff>
    </xdr:from>
    <xdr:ext cx="599010" cy="259045"/>
    <xdr:sp macro="" textlink="">
      <xdr:nvSpPr>
        <xdr:cNvPr id="196" name="テキスト ボックス 195"/>
        <xdr:cNvSpPr txBox="1"/>
      </xdr:nvSpPr>
      <xdr:spPr>
        <a:xfrm>
          <a:off x="2608794" y="133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107755</xdr:rowOff>
    </xdr:from>
    <xdr:to>
      <xdr:col>3</xdr:col>
      <xdr:colOff>3175</xdr:colOff>
      <xdr:row>78</xdr:row>
      <xdr:rowOff>37905</xdr:rowOff>
    </xdr:to>
    <xdr:sp macro="" textlink="">
      <xdr:nvSpPr>
        <xdr:cNvPr id="197" name="円/楕円 196"/>
        <xdr:cNvSpPr/>
      </xdr:nvSpPr>
      <xdr:spPr>
        <a:xfrm>
          <a:off x="1968500" y="133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29032</xdr:rowOff>
    </xdr:from>
    <xdr:ext cx="599010" cy="259045"/>
    <xdr:sp macro="" textlink="">
      <xdr:nvSpPr>
        <xdr:cNvPr id="198" name="テキスト ボックス 197"/>
        <xdr:cNvSpPr txBox="1"/>
      </xdr:nvSpPr>
      <xdr:spPr>
        <a:xfrm>
          <a:off x="1719794" y="134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101102</xdr:rowOff>
    </xdr:from>
    <xdr:to>
      <xdr:col>1</xdr:col>
      <xdr:colOff>485775</xdr:colOff>
      <xdr:row>78</xdr:row>
      <xdr:rowOff>31252</xdr:rowOff>
    </xdr:to>
    <xdr:sp macro="" textlink="">
      <xdr:nvSpPr>
        <xdr:cNvPr id="199" name="円/楕円 198"/>
        <xdr:cNvSpPr/>
      </xdr:nvSpPr>
      <xdr:spPr>
        <a:xfrm>
          <a:off x="1079500" y="133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22379</xdr:rowOff>
    </xdr:from>
    <xdr:ext cx="599010" cy="259045"/>
    <xdr:sp macro="" textlink="">
      <xdr:nvSpPr>
        <xdr:cNvPr id="200" name="テキスト ボックス 199"/>
        <xdr:cNvSpPr txBox="1"/>
      </xdr:nvSpPr>
      <xdr:spPr>
        <a:xfrm>
          <a:off x="830794" y="1339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83522</xdr:rowOff>
    </xdr:from>
    <xdr:to>
      <xdr:col>6</xdr:col>
      <xdr:colOff>511175</xdr:colOff>
      <xdr:row>96</xdr:row>
      <xdr:rowOff>101878</xdr:rowOff>
    </xdr:to>
    <xdr:cxnSp macro="">
      <xdr:nvCxnSpPr>
        <xdr:cNvPr id="225" name="直線コネクタ 224"/>
        <xdr:cNvCxnSpPr/>
      </xdr:nvCxnSpPr>
      <xdr:spPr>
        <a:xfrm>
          <a:off x="3797300" y="16542722"/>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83522</xdr:rowOff>
    </xdr:from>
    <xdr:to>
      <xdr:col>5</xdr:col>
      <xdr:colOff>358775</xdr:colOff>
      <xdr:row>96</xdr:row>
      <xdr:rowOff>108674</xdr:rowOff>
    </xdr:to>
    <xdr:cxnSp macro="">
      <xdr:nvCxnSpPr>
        <xdr:cNvPr id="228" name="直線コネクタ 227"/>
        <xdr:cNvCxnSpPr/>
      </xdr:nvCxnSpPr>
      <xdr:spPr>
        <a:xfrm flipV="1">
          <a:off x="2908300" y="16542722"/>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108674</xdr:rowOff>
    </xdr:from>
    <xdr:to>
      <xdr:col>4</xdr:col>
      <xdr:colOff>155575</xdr:colOff>
      <xdr:row>96</xdr:row>
      <xdr:rowOff>132024</xdr:rowOff>
    </xdr:to>
    <xdr:cxnSp macro="">
      <xdr:nvCxnSpPr>
        <xdr:cNvPr id="231" name="直線コネクタ 230"/>
        <xdr:cNvCxnSpPr/>
      </xdr:nvCxnSpPr>
      <xdr:spPr>
        <a:xfrm flipV="1">
          <a:off x="2019300" y="16567874"/>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123179</xdr:rowOff>
    </xdr:from>
    <xdr:to>
      <xdr:col>2</xdr:col>
      <xdr:colOff>638175</xdr:colOff>
      <xdr:row>96</xdr:row>
      <xdr:rowOff>132024</xdr:rowOff>
    </xdr:to>
    <xdr:cxnSp macro="">
      <xdr:nvCxnSpPr>
        <xdr:cNvPr id="234" name="直線コネクタ 233"/>
        <xdr:cNvCxnSpPr/>
      </xdr:nvCxnSpPr>
      <xdr:spPr>
        <a:xfrm>
          <a:off x="1130300" y="16582379"/>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51078</xdr:rowOff>
    </xdr:from>
    <xdr:to>
      <xdr:col>6</xdr:col>
      <xdr:colOff>561975</xdr:colOff>
      <xdr:row>96</xdr:row>
      <xdr:rowOff>152678</xdr:rowOff>
    </xdr:to>
    <xdr:sp macro="" textlink="">
      <xdr:nvSpPr>
        <xdr:cNvPr id="244" name="円/楕円 243"/>
        <xdr:cNvSpPr/>
      </xdr:nvSpPr>
      <xdr:spPr>
        <a:xfrm>
          <a:off x="4584700" y="165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29505</xdr:rowOff>
    </xdr:from>
    <xdr:ext cx="534377" cy="259045"/>
    <xdr:sp macro="" textlink="">
      <xdr:nvSpPr>
        <xdr:cNvPr id="245" name="衛生費該当値テキスト"/>
        <xdr:cNvSpPr txBox="1"/>
      </xdr:nvSpPr>
      <xdr:spPr>
        <a:xfrm>
          <a:off x="4686300" y="164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32722</xdr:rowOff>
    </xdr:from>
    <xdr:to>
      <xdr:col>5</xdr:col>
      <xdr:colOff>409575</xdr:colOff>
      <xdr:row>96</xdr:row>
      <xdr:rowOff>134322</xdr:rowOff>
    </xdr:to>
    <xdr:sp macro="" textlink="">
      <xdr:nvSpPr>
        <xdr:cNvPr id="246" name="円/楕円 245"/>
        <xdr:cNvSpPr/>
      </xdr:nvSpPr>
      <xdr:spPr>
        <a:xfrm>
          <a:off x="3746500" y="164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150849</xdr:rowOff>
    </xdr:from>
    <xdr:ext cx="534377" cy="259045"/>
    <xdr:sp macro="" textlink="">
      <xdr:nvSpPr>
        <xdr:cNvPr id="247" name="テキスト ボックス 246"/>
        <xdr:cNvSpPr txBox="1"/>
      </xdr:nvSpPr>
      <xdr:spPr>
        <a:xfrm>
          <a:off x="3530111" y="162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57874</xdr:rowOff>
    </xdr:from>
    <xdr:to>
      <xdr:col>4</xdr:col>
      <xdr:colOff>206375</xdr:colOff>
      <xdr:row>96</xdr:row>
      <xdr:rowOff>159474</xdr:rowOff>
    </xdr:to>
    <xdr:sp macro="" textlink="">
      <xdr:nvSpPr>
        <xdr:cNvPr id="248" name="円/楕円 247"/>
        <xdr:cNvSpPr/>
      </xdr:nvSpPr>
      <xdr:spPr>
        <a:xfrm>
          <a:off x="2857500" y="16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150601</xdr:rowOff>
    </xdr:from>
    <xdr:ext cx="534377" cy="259045"/>
    <xdr:sp macro="" textlink="">
      <xdr:nvSpPr>
        <xdr:cNvPr id="249" name="テキスト ボックス 248"/>
        <xdr:cNvSpPr txBox="1"/>
      </xdr:nvSpPr>
      <xdr:spPr>
        <a:xfrm>
          <a:off x="2641111" y="166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81224</xdr:rowOff>
    </xdr:from>
    <xdr:to>
      <xdr:col>3</xdr:col>
      <xdr:colOff>3175</xdr:colOff>
      <xdr:row>97</xdr:row>
      <xdr:rowOff>11374</xdr:rowOff>
    </xdr:to>
    <xdr:sp macro="" textlink="">
      <xdr:nvSpPr>
        <xdr:cNvPr id="250" name="円/楕円 249"/>
        <xdr:cNvSpPr/>
      </xdr:nvSpPr>
      <xdr:spPr>
        <a:xfrm>
          <a:off x="1968500" y="165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2501</xdr:rowOff>
    </xdr:from>
    <xdr:ext cx="534377" cy="259045"/>
    <xdr:sp macro="" textlink="">
      <xdr:nvSpPr>
        <xdr:cNvPr id="251" name="テキスト ボックス 250"/>
        <xdr:cNvSpPr txBox="1"/>
      </xdr:nvSpPr>
      <xdr:spPr>
        <a:xfrm>
          <a:off x="1752111" y="166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72379</xdr:rowOff>
    </xdr:from>
    <xdr:to>
      <xdr:col>1</xdr:col>
      <xdr:colOff>485775</xdr:colOff>
      <xdr:row>97</xdr:row>
      <xdr:rowOff>2529</xdr:rowOff>
    </xdr:to>
    <xdr:sp macro="" textlink="">
      <xdr:nvSpPr>
        <xdr:cNvPr id="252" name="円/楕円 251"/>
        <xdr:cNvSpPr/>
      </xdr:nvSpPr>
      <xdr:spPr>
        <a:xfrm>
          <a:off x="1079500" y="165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165106</xdr:rowOff>
    </xdr:from>
    <xdr:ext cx="534377" cy="259045"/>
    <xdr:sp macro="" textlink="">
      <xdr:nvSpPr>
        <xdr:cNvPr id="253" name="テキスト ボックス 252"/>
        <xdr:cNvSpPr txBox="1"/>
      </xdr:nvSpPr>
      <xdr:spPr>
        <a:xfrm>
          <a:off x="863111" y="166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19848</xdr:rowOff>
    </xdr:from>
    <xdr:to>
      <xdr:col>15</xdr:col>
      <xdr:colOff>180975</xdr:colOff>
      <xdr:row>38</xdr:row>
      <xdr:rowOff>29972</xdr:rowOff>
    </xdr:to>
    <xdr:cxnSp macro="">
      <xdr:nvCxnSpPr>
        <xdr:cNvPr id="284" name="直線コネクタ 283"/>
        <xdr:cNvCxnSpPr/>
      </xdr:nvCxnSpPr>
      <xdr:spPr>
        <a:xfrm flipV="1">
          <a:off x="9639300" y="6534948"/>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162560</xdr:rowOff>
    </xdr:from>
    <xdr:to>
      <xdr:col>14</xdr:col>
      <xdr:colOff>28575</xdr:colOff>
      <xdr:row>38</xdr:row>
      <xdr:rowOff>29972</xdr:rowOff>
    </xdr:to>
    <xdr:cxnSp macro="">
      <xdr:nvCxnSpPr>
        <xdr:cNvPr id="287" name="直線コネクタ 286"/>
        <xdr:cNvCxnSpPr/>
      </xdr:nvCxnSpPr>
      <xdr:spPr>
        <a:xfrm>
          <a:off x="8750300" y="65062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88428</xdr:rowOff>
    </xdr:from>
    <xdr:to>
      <xdr:col>12</xdr:col>
      <xdr:colOff>511175</xdr:colOff>
      <xdr:row>37</xdr:row>
      <xdr:rowOff>162560</xdr:rowOff>
    </xdr:to>
    <xdr:cxnSp macro="">
      <xdr:nvCxnSpPr>
        <xdr:cNvPr id="290" name="直線コネクタ 289"/>
        <xdr:cNvCxnSpPr/>
      </xdr:nvCxnSpPr>
      <xdr:spPr>
        <a:xfrm>
          <a:off x="7861300" y="6260628"/>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88428</xdr:rowOff>
    </xdr:from>
    <xdr:to>
      <xdr:col>11</xdr:col>
      <xdr:colOff>307975</xdr:colOff>
      <xdr:row>36</xdr:row>
      <xdr:rowOff>127943</xdr:rowOff>
    </xdr:to>
    <xdr:cxnSp macro="">
      <xdr:nvCxnSpPr>
        <xdr:cNvPr id="293" name="直線コネクタ 292"/>
        <xdr:cNvCxnSpPr/>
      </xdr:nvCxnSpPr>
      <xdr:spPr>
        <a:xfrm flipV="1">
          <a:off x="6972300" y="626062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140498</xdr:rowOff>
    </xdr:from>
    <xdr:to>
      <xdr:col>15</xdr:col>
      <xdr:colOff>231775</xdr:colOff>
      <xdr:row>38</xdr:row>
      <xdr:rowOff>70648</xdr:rowOff>
    </xdr:to>
    <xdr:sp macro="" textlink="">
      <xdr:nvSpPr>
        <xdr:cNvPr id="303" name="円/楕円 302"/>
        <xdr:cNvSpPr/>
      </xdr:nvSpPr>
      <xdr:spPr>
        <a:xfrm>
          <a:off x="104267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163375</xdr:rowOff>
    </xdr:from>
    <xdr:ext cx="378565" cy="259045"/>
    <xdr:sp macro="" textlink="">
      <xdr:nvSpPr>
        <xdr:cNvPr id="304" name="労働費該当値テキスト"/>
        <xdr:cNvSpPr txBox="1"/>
      </xdr:nvSpPr>
      <xdr:spPr>
        <a:xfrm>
          <a:off x="10528300" y="633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150622</xdr:rowOff>
    </xdr:from>
    <xdr:to>
      <xdr:col>14</xdr:col>
      <xdr:colOff>79375</xdr:colOff>
      <xdr:row>38</xdr:row>
      <xdr:rowOff>80772</xdr:rowOff>
    </xdr:to>
    <xdr:sp macro="" textlink="">
      <xdr:nvSpPr>
        <xdr:cNvPr id="305" name="円/楕円 304"/>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71899</xdr:rowOff>
    </xdr:from>
    <xdr:ext cx="378565" cy="259045"/>
    <xdr:sp macro="" textlink="">
      <xdr:nvSpPr>
        <xdr:cNvPr id="306" name="テキスト ボックス 305"/>
        <xdr:cNvSpPr txBox="1"/>
      </xdr:nvSpPr>
      <xdr:spPr>
        <a:xfrm>
          <a:off x="9450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111760</xdr:rowOff>
    </xdr:from>
    <xdr:to>
      <xdr:col>12</xdr:col>
      <xdr:colOff>561975</xdr:colOff>
      <xdr:row>38</xdr:row>
      <xdr:rowOff>41910</xdr:rowOff>
    </xdr:to>
    <xdr:sp macro="" textlink="">
      <xdr:nvSpPr>
        <xdr:cNvPr id="307" name="円/楕円 306"/>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33037</xdr:rowOff>
    </xdr:from>
    <xdr:ext cx="378565" cy="259045"/>
    <xdr:sp macro="" textlink="">
      <xdr:nvSpPr>
        <xdr:cNvPr id="308" name="テキスト ボックス 307"/>
        <xdr:cNvSpPr txBox="1"/>
      </xdr:nvSpPr>
      <xdr:spPr>
        <a:xfrm>
          <a:off x="8561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37628</xdr:rowOff>
    </xdr:from>
    <xdr:to>
      <xdr:col>11</xdr:col>
      <xdr:colOff>358775</xdr:colOff>
      <xdr:row>36</xdr:row>
      <xdr:rowOff>139228</xdr:rowOff>
    </xdr:to>
    <xdr:sp macro="" textlink="">
      <xdr:nvSpPr>
        <xdr:cNvPr id="309" name="円/楕円 308"/>
        <xdr:cNvSpPr/>
      </xdr:nvSpPr>
      <xdr:spPr>
        <a:xfrm>
          <a:off x="7810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130355</xdr:rowOff>
    </xdr:from>
    <xdr:ext cx="469744" cy="259045"/>
    <xdr:sp macro="" textlink="">
      <xdr:nvSpPr>
        <xdr:cNvPr id="310" name="テキスト ボックス 309"/>
        <xdr:cNvSpPr txBox="1"/>
      </xdr:nvSpPr>
      <xdr:spPr>
        <a:xfrm>
          <a:off x="7626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77143</xdr:rowOff>
    </xdr:from>
    <xdr:to>
      <xdr:col>10</xdr:col>
      <xdr:colOff>155575</xdr:colOff>
      <xdr:row>37</xdr:row>
      <xdr:rowOff>7293</xdr:rowOff>
    </xdr:to>
    <xdr:sp macro="" textlink="">
      <xdr:nvSpPr>
        <xdr:cNvPr id="311" name="円/楕円 310"/>
        <xdr:cNvSpPr/>
      </xdr:nvSpPr>
      <xdr:spPr>
        <a:xfrm>
          <a:off x="6921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169870</xdr:rowOff>
    </xdr:from>
    <xdr:ext cx="469744" cy="259045"/>
    <xdr:sp macro="" textlink="">
      <xdr:nvSpPr>
        <xdr:cNvPr id="312" name="テキスト ボックス 311"/>
        <xdr:cNvSpPr txBox="1"/>
      </xdr:nvSpPr>
      <xdr:spPr>
        <a:xfrm>
          <a:off x="6737427" y="63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60046</xdr:rowOff>
    </xdr:from>
    <xdr:to>
      <xdr:col>15</xdr:col>
      <xdr:colOff>180975</xdr:colOff>
      <xdr:row>57</xdr:row>
      <xdr:rowOff>77965</xdr:rowOff>
    </xdr:to>
    <xdr:cxnSp macro="">
      <xdr:nvCxnSpPr>
        <xdr:cNvPr id="341" name="直線コネクタ 340"/>
        <xdr:cNvCxnSpPr/>
      </xdr:nvCxnSpPr>
      <xdr:spPr>
        <a:xfrm>
          <a:off x="9639300" y="9318346"/>
          <a:ext cx="838200" cy="5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60046</xdr:rowOff>
    </xdr:from>
    <xdr:to>
      <xdr:col>14</xdr:col>
      <xdr:colOff>28575</xdr:colOff>
      <xdr:row>56</xdr:row>
      <xdr:rowOff>119114</xdr:rowOff>
    </xdr:to>
    <xdr:cxnSp macro="">
      <xdr:nvCxnSpPr>
        <xdr:cNvPr id="344" name="直線コネクタ 343"/>
        <xdr:cNvCxnSpPr/>
      </xdr:nvCxnSpPr>
      <xdr:spPr>
        <a:xfrm flipV="1">
          <a:off x="8750300" y="9318346"/>
          <a:ext cx="889000" cy="4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110592</xdr:rowOff>
    </xdr:from>
    <xdr:to>
      <xdr:col>12</xdr:col>
      <xdr:colOff>511175</xdr:colOff>
      <xdr:row>56</xdr:row>
      <xdr:rowOff>119114</xdr:rowOff>
    </xdr:to>
    <xdr:cxnSp macro="">
      <xdr:nvCxnSpPr>
        <xdr:cNvPr id="347" name="直線コネクタ 346"/>
        <xdr:cNvCxnSpPr/>
      </xdr:nvCxnSpPr>
      <xdr:spPr>
        <a:xfrm>
          <a:off x="7861300" y="9711792"/>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110592</xdr:rowOff>
    </xdr:from>
    <xdr:to>
      <xdr:col>11</xdr:col>
      <xdr:colOff>307975</xdr:colOff>
      <xdr:row>57</xdr:row>
      <xdr:rowOff>77889</xdr:rowOff>
    </xdr:to>
    <xdr:cxnSp macro="">
      <xdr:nvCxnSpPr>
        <xdr:cNvPr id="350" name="直線コネクタ 349"/>
        <xdr:cNvCxnSpPr/>
      </xdr:nvCxnSpPr>
      <xdr:spPr>
        <a:xfrm flipV="1">
          <a:off x="6972300" y="97117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54" name="テキスト ボックス 353"/>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27165</xdr:rowOff>
    </xdr:from>
    <xdr:to>
      <xdr:col>15</xdr:col>
      <xdr:colOff>231775</xdr:colOff>
      <xdr:row>57</xdr:row>
      <xdr:rowOff>128765</xdr:rowOff>
    </xdr:to>
    <xdr:sp macro="" textlink="">
      <xdr:nvSpPr>
        <xdr:cNvPr id="360" name="円/楕円 359"/>
        <xdr:cNvSpPr/>
      </xdr:nvSpPr>
      <xdr:spPr>
        <a:xfrm>
          <a:off x="10426700" y="9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5592</xdr:rowOff>
    </xdr:from>
    <xdr:ext cx="534377" cy="259045"/>
    <xdr:sp macro="" textlink="">
      <xdr:nvSpPr>
        <xdr:cNvPr id="361" name="農林水産業費該当値テキスト"/>
        <xdr:cNvSpPr txBox="1"/>
      </xdr:nvSpPr>
      <xdr:spPr>
        <a:xfrm>
          <a:off x="10528300" y="97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9246</xdr:rowOff>
    </xdr:from>
    <xdr:to>
      <xdr:col>14</xdr:col>
      <xdr:colOff>79375</xdr:colOff>
      <xdr:row>54</xdr:row>
      <xdr:rowOff>110846</xdr:rowOff>
    </xdr:to>
    <xdr:sp macro="" textlink="">
      <xdr:nvSpPr>
        <xdr:cNvPr id="362" name="円/楕円 361"/>
        <xdr:cNvSpPr/>
      </xdr:nvSpPr>
      <xdr:spPr>
        <a:xfrm>
          <a:off x="95885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127373</xdr:rowOff>
    </xdr:from>
    <xdr:ext cx="534377" cy="259045"/>
    <xdr:sp macro="" textlink="">
      <xdr:nvSpPr>
        <xdr:cNvPr id="363" name="テキスト ボックス 362"/>
        <xdr:cNvSpPr txBox="1"/>
      </xdr:nvSpPr>
      <xdr:spPr>
        <a:xfrm>
          <a:off x="9372111" y="90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68314</xdr:rowOff>
    </xdr:from>
    <xdr:to>
      <xdr:col>12</xdr:col>
      <xdr:colOff>561975</xdr:colOff>
      <xdr:row>56</xdr:row>
      <xdr:rowOff>169914</xdr:rowOff>
    </xdr:to>
    <xdr:sp macro="" textlink="">
      <xdr:nvSpPr>
        <xdr:cNvPr id="364" name="円/楕円 363"/>
        <xdr:cNvSpPr/>
      </xdr:nvSpPr>
      <xdr:spPr>
        <a:xfrm>
          <a:off x="8699500" y="9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14991</xdr:rowOff>
    </xdr:from>
    <xdr:ext cx="534377" cy="259045"/>
    <xdr:sp macro="" textlink="">
      <xdr:nvSpPr>
        <xdr:cNvPr id="365" name="テキスト ボックス 364"/>
        <xdr:cNvSpPr txBox="1"/>
      </xdr:nvSpPr>
      <xdr:spPr>
        <a:xfrm>
          <a:off x="8483111" y="9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59792</xdr:rowOff>
    </xdr:from>
    <xdr:to>
      <xdr:col>11</xdr:col>
      <xdr:colOff>358775</xdr:colOff>
      <xdr:row>56</xdr:row>
      <xdr:rowOff>161392</xdr:rowOff>
    </xdr:to>
    <xdr:sp macro="" textlink="">
      <xdr:nvSpPr>
        <xdr:cNvPr id="366" name="円/楕円 365"/>
        <xdr:cNvSpPr/>
      </xdr:nvSpPr>
      <xdr:spPr>
        <a:xfrm>
          <a:off x="7810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6469</xdr:rowOff>
    </xdr:from>
    <xdr:ext cx="534377" cy="259045"/>
    <xdr:sp macro="" textlink="">
      <xdr:nvSpPr>
        <xdr:cNvPr id="367" name="テキスト ボックス 366"/>
        <xdr:cNvSpPr txBox="1"/>
      </xdr:nvSpPr>
      <xdr:spPr>
        <a:xfrm>
          <a:off x="7594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27089</xdr:rowOff>
    </xdr:from>
    <xdr:to>
      <xdr:col>10</xdr:col>
      <xdr:colOff>155575</xdr:colOff>
      <xdr:row>57</xdr:row>
      <xdr:rowOff>128689</xdr:rowOff>
    </xdr:to>
    <xdr:sp macro="" textlink="">
      <xdr:nvSpPr>
        <xdr:cNvPr id="368" name="円/楕円 367"/>
        <xdr:cNvSpPr/>
      </xdr:nvSpPr>
      <xdr:spPr>
        <a:xfrm>
          <a:off x="6921500" y="9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119816</xdr:rowOff>
    </xdr:from>
    <xdr:ext cx="534377" cy="259045"/>
    <xdr:sp macro="" textlink="">
      <xdr:nvSpPr>
        <xdr:cNvPr id="369" name="テキスト ボックス 368"/>
        <xdr:cNvSpPr txBox="1"/>
      </xdr:nvSpPr>
      <xdr:spPr>
        <a:xfrm>
          <a:off x="6705111" y="98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140463</xdr:rowOff>
    </xdr:from>
    <xdr:to>
      <xdr:col>15</xdr:col>
      <xdr:colOff>180975</xdr:colOff>
      <xdr:row>78</xdr:row>
      <xdr:rowOff>71132</xdr:rowOff>
    </xdr:to>
    <xdr:cxnSp macro="">
      <xdr:nvCxnSpPr>
        <xdr:cNvPr id="398" name="直線コネクタ 397"/>
        <xdr:cNvCxnSpPr/>
      </xdr:nvCxnSpPr>
      <xdr:spPr>
        <a:xfrm>
          <a:off x="9639300" y="13342113"/>
          <a:ext cx="8382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140463</xdr:rowOff>
    </xdr:from>
    <xdr:to>
      <xdr:col>14</xdr:col>
      <xdr:colOff>28575</xdr:colOff>
      <xdr:row>77</xdr:row>
      <xdr:rowOff>166915</xdr:rowOff>
    </xdr:to>
    <xdr:cxnSp macro="">
      <xdr:nvCxnSpPr>
        <xdr:cNvPr id="401" name="直線コネクタ 400"/>
        <xdr:cNvCxnSpPr/>
      </xdr:nvCxnSpPr>
      <xdr:spPr>
        <a:xfrm flipV="1">
          <a:off x="8750300" y="13342113"/>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166915</xdr:rowOff>
    </xdr:from>
    <xdr:to>
      <xdr:col>12</xdr:col>
      <xdr:colOff>511175</xdr:colOff>
      <xdr:row>78</xdr:row>
      <xdr:rowOff>26746</xdr:rowOff>
    </xdr:to>
    <xdr:cxnSp macro="">
      <xdr:nvCxnSpPr>
        <xdr:cNvPr id="404" name="直線コネクタ 403"/>
        <xdr:cNvCxnSpPr/>
      </xdr:nvCxnSpPr>
      <xdr:spPr>
        <a:xfrm flipV="1">
          <a:off x="7861300" y="13368565"/>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26746</xdr:rowOff>
    </xdr:from>
    <xdr:to>
      <xdr:col>11</xdr:col>
      <xdr:colOff>307975</xdr:colOff>
      <xdr:row>78</xdr:row>
      <xdr:rowOff>44005</xdr:rowOff>
    </xdr:to>
    <xdr:cxnSp macro="">
      <xdr:nvCxnSpPr>
        <xdr:cNvPr id="407" name="直線コネクタ 406"/>
        <xdr:cNvCxnSpPr/>
      </xdr:nvCxnSpPr>
      <xdr:spPr>
        <a:xfrm flipV="1">
          <a:off x="6972300" y="1339984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20332</xdr:rowOff>
    </xdr:from>
    <xdr:to>
      <xdr:col>15</xdr:col>
      <xdr:colOff>231775</xdr:colOff>
      <xdr:row>78</xdr:row>
      <xdr:rowOff>121932</xdr:rowOff>
    </xdr:to>
    <xdr:sp macro="" textlink="">
      <xdr:nvSpPr>
        <xdr:cNvPr id="417" name="円/楕円 416"/>
        <xdr:cNvSpPr/>
      </xdr:nvSpPr>
      <xdr:spPr>
        <a:xfrm>
          <a:off x="10426700" y="133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106709</xdr:rowOff>
    </xdr:from>
    <xdr:ext cx="534377" cy="259045"/>
    <xdr:sp macro="" textlink="">
      <xdr:nvSpPr>
        <xdr:cNvPr id="418" name="商工費該当値テキスト"/>
        <xdr:cNvSpPr txBox="1"/>
      </xdr:nvSpPr>
      <xdr:spPr>
        <a:xfrm>
          <a:off x="10528300" y="133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89663</xdr:rowOff>
    </xdr:from>
    <xdr:to>
      <xdr:col>14</xdr:col>
      <xdr:colOff>79375</xdr:colOff>
      <xdr:row>78</xdr:row>
      <xdr:rowOff>19813</xdr:rowOff>
    </xdr:to>
    <xdr:sp macro="" textlink="">
      <xdr:nvSpPr>
        <xdr:cNvPr id="419" name="円/楕円 418"/>
        <xdr:cNvSpPr/>
      </xdr:nvSpPr>
      <xdr:spPr>
        <a:xfrm>
          <a:off x="9588500" y="13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36340</xdr:rowOff>
    </xdr:from>
    <xdr:ext cx="534377" cy="259045"/>
    <xdr:sp macro="" textlink="">
      <xdr:nvSpPr>
        <xdr:cNvPr id="420" name="テキスト ボックス 419"/>
        <xdr:cNvSpPr txBox="1"/>
      </xdr:nvSpPr>
      <xdr:spPr>
        <a:xfrm>
          <a:off x="9372111" y="13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116115</xdr:rowOff>
    </xdr:from>
    <xdr:to>
      <xdr:col>12</xdr:col>
      <xdr:colOff>561975</xdr:colOff>
      <xdr:row>78</xdr:row>
      <xdr:rowOff>46265</xdr:rowOff>
    </xdr:to>
    <xdr:sp macro="" textlink="">
      <xdr:nvSpPr>
        <xdr:cNvPr id="421" name="円/楕円 420"/>
        <xdr:cNvSpPr/>
      </xdr:nvSpPr>
      <xdr:spPr>
        <a:xfrm>
          <a:off x="8699500" y="133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62792</xdr:rowOff>
    </xdr:from>
    <xdr:ext cx="534377" cy="259045"/>
    <xdr:sp macro="" textlink="">
      <xdr:nvSpPr>
        <xdr:cNvPr id="422" name="テキスト ボックス 421"/>
        <xdr:cNvSpPr txBox="1"/>
      </xdr:nvSpPr>
      <xdr:spPr>
        <a:xfrm>
          <a:off x="8483111" y="13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147396</xdr:rowOff>
    </xdr:from>
    <xdr:to>
      <xdr:col>11</xdr:col>
      <xdr:colOff>358775</xdr:colOff>
      <xdr:row>78</xdr:row>
      <xdr:rowOff>77546</xdr:rowOff>
    </xdr:to>
    <xdr:sp macro="" textlink="">
      <xdr:nvSpPr>
        <xdr:cNvPr id="423" name="円/楕円 422"/>
        <xdr:cNvSpPr/>
      </xdr:nvSpPr>
      <xdr:spPr>
        <a:xfrm>
          <a:off x="7810500" y="13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94073</xdr:rowOff>
    </xdr:from>
    <xdr:ext cx="534377" cy="259045"/>
    <xdr:sp macro="" textlink="">
      <xdr:nvSpPr>
        <xdr:cNvPr id="424" name="テキスト ボックス 423"/>
        <xdr:cNvSpPr txBox="1"/>
      </xdr:nvSpPr>
      <xdr:spPr>
        <a:xfrm>
          <a:off x="7594111" y="13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164655</xdr:rowOff>
    </xdr:from>
    <xdr:to>
      <xdr:col>10</xdr:col>
      <xdr:colOff>155575</xdr:colOff>
      <xdr:row>78</xdr:row>
      <xdr:rowOff>94805</xdr:rowOff>
    </xdr:to>
    <xdr:sp macro="" textlink="">
      <xdr:nvSpPr>
        <xdr:cNvPr id="425" name="円/楕円 424"/>
        <xdr:cNvSpPr/>
      </xdr:nvSpPr>
      <xdr:spPr>
        <a:xfrm>
          <a:off x="6921500" y="133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111332</xdr:rowOff>
    </xdr:from>
    <xdr:ext cx="534377" cy="259045"/>
    <xdr:sp macro="" textlink="">
      <xdr:nvSpPr>
        <xdr:cNvPr id="426" name="テキスト ボックス 425"/>
        <xdr:cNvSpPr txBox="1"/>
      </xdr:nvSpPr>
      <xdr:spPr>
        <a:xfrm>
          <a:off x="6705111" y="131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133699</xdr:rowOff>
    </xdr:from>
    <xdr:to>
      <xdr:col>15</xdr:col>
      <xdr:colOff>180975</xdr:colOff>
      <xdr:row>96</xdr:row>
      <xdr:rowOff>164198</xdr:rowOff>
    </xdr:to>
    <xdr:cxnSp macro="">
      <xdr:nvCxnSpPr>
        <xdr:cNvPr id="459" name="直線コネクタ 458"/>
        <xdr:cNvCxnSpPr/>
      </xdr:nvCxnSpPr>
      <xdr:spPr>
        <a:xfrm flipV="1">
          <a:off x="9639300" y="16592899"/>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160637</xdr:rowOff>
    </xdr:from>
    <xdr:to>
      <xdr:col>14</xdr:col>
      <xdr:colOff>28575</xdr:colOff>
      <xdr:row>96</xdr:row>
      <xdr:rowOff>164198</xdr:rowOff>
    </xdr:to>
    <xdr:cxnSp macro="">
      <xdr:nvCxnSpPr>
        <xdr:cNvPr id="462" name="直線コネクタ 461"/>
        <xdr:cNvCxnSpPr/>
      </xdr:nvCxnSpPr>
      <xdr:spPr>
        <a:xfrm>
          <a:off x="8750300" y="16619837"/>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160637</xdr:rowOff>
    </xdr:from>
    <xdr:to>
      <xdr:col>12</xdr:col>
      <xdr:colOff>511175</xdr:colOff>
      <xdr:row>97</xdr:row>
      <xdr:rowOff>9940</xdr:rowOff>
    </xdr:to>
    <xdr:cxnSp macro="">
      <xdr:nvCxnSpPr>
        <xdr:cNvPr id="465" name="直線コネクタ 464"/>
        <xdr:cNvCxnSpPr/>
      </xdr:nvCxnSpPr>
      <xdr:spPr>
        <a:xfrm flipV="1">
          <a:off x="7861300" y="16619837"/>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9940</xdr:rowOff>
    </xdr:from>
    <xdr:to>
      <xdr:col>11</xdr:col>
      <xdr:colOff>307975</xdr:colOff>
      <xdr:row>97</xdr:row>
      <xdr:rowOff>28505</xdr:rowOff>
    </xdr:to>
    <xdr:cxnSp macro="">
      <xdr:nvCxnSpPr>
        <xdr:cNvPr id="468" name="直線コネクタ 467"/>
        <xdr:cNvCxnSpPr/>
      </xdr:nvCxnSpPr>
      <xdr:spPr>
        <a:xfrm flipV="1">
          <a:off x="6972300" y="16640590"/>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82899</xdr:rowOff>
    </xdr:from>
    <xdr:to>
      <xdr:col>15</xdr:col>
      <xdr:colOff>231775</xdr:colOff>
      <xdr:row>97</xdr:row>
      <xdr:rowOff>13049</xdr:rowOff>
    </xdr:to>
    <xdr:sp macro="" textlink="">
      <xdr:nvSpPr>
        <xdr:cNvPr id="478" name="円/楕円 477"/>
        <xdr:cNvSpPr/>
      </xdr:nvSpPr>
      <xdr:spPr>
        <a:xfrm>
          <a:off x="10426700" y="165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105776</xdr:rowOff>
    </xdr:from>
    <xdr:ext cx="534377" cy="259045"/>
    <xdr:sp macro="" textlink="">
      <xdr:nvSpPr>
        <xdr:cNvPr id="479" name="土木費該当値テキスト"/>
        <xdr:cNvSpPr txBox="1"/>
      </xdr:nvSpPr>
      <xdr:spPr>
        <a:xfrm>
          <a:off x="10528300" y="1639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113398</xdr:rowOff>
    </xdr:from>
    <xdr:to>
      <xdr:col>14</xdr:col>
      <xdr:colOff>79375</xdr:colOff>
      <xdr:row>97</xdr:row>
      <xdr:rowOff>43548</xdr:rowOff>
    </xdr:to>
    <xdr:sp macro="" textlink="">
      <xdr:nvSpPr>
        <xdr:cNvPr id="480" name="円/楕円 479"/>
        <xdr:cNvSpPr/>
      </xdr:nvSpPr>
      <xdr:spPr>
        <a:xfrm>
          <a:off x="9588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34675</xdr:rowOff>
    </xdr:from>
    <xdr:ext cx="534377" cy="259045"/>
    <xdr:sp macro="" textlink="">
      <xdr:nvSpPr>
        <xdr:cNvPr id="481" name="テキスト ボックス 480"/>
        <xdr:cNvSpPr txBox="1"/>
      </xdr:nvSpPr>
      <xdr:spPr>
        <a:xfrm>
          <a:off x="9372111" y="166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109837</xdr:rowOff>
    </xdr:from>
    <xdr:to>
      <xdr:col>12</xdr:col>
      <xdr:colOff>561975</xdr:colOff>
      <xdr:row>97</xdr:row>
      <xdr:rowOff>39987</xdr:rowOff>
    </xdr:to>
    <xdr:sp macro="" textlink="">
      <xdr:nvSpPr>
        <xdr:cNvPr id="482" name="円/楕円 481"/>
        <xdr:cNvSpPr/>
      </xdr:nvSpPr>
      <xdr:spPr>
        <a:xfrm>
          <a:off x="8699500" y="16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31114</xdr:rowOff>
    </xdr:from>
    <xdr:ext cx="534377" cy="259045"/>
    <xdr:sp macro="" textlink="">
      <xdr:nvSpPr>
        <xdr:cNvPr id="483" name="テキスト ボックス 482"/>
        <xdr:cNvSpPr txBox="1"/>
      </xdr:nvSpPr>
      <xdr:spPr>
        <a:xfrm>
          <a:off x="8483111"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130590</xdr:rowOff>
    </xdr:from>
    <xdr:to>
      <xdr:col>11</xdr:col>
      <xdr:colOff>358775</xdr:colOff>
      <xdr:row>97</xdr:row>
      <xdr:rowOff>60740</xdr:rowOff>
    </xdr:to>
    <xdr:sp macro="" textlink="">
      <xdr:nvSpPr>
        <xdr:cNvPr id="484" name="円/楕円 483"/>
        <xdr:cNvSpPr/>
      </xdr:nvSpPr>
      <xdr:spPr>
        <a:xfrm>
          <a:off x="7810500" y="165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51867</xdr:rowOff>
    </xdr:from>
    <xdr:ext cx="534377" cy="259045"/>
    <xdr:sp macro="" textlink="">
      <xdr:nvSpPr>
        <xdr:cNvPr id="485" name="テキスト ボックス 484"/>
        <xdr:cNvSpPr txBox="1"/>
      </xdr:nvSpPr>
      <xdr:spPr>
        <a:xfrm>
          <a:off x="7594111" y="166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149155</xdr:rowOff>
    </xdr:from>
    <xdr:to>
      <xdr:col>10</xdr:col>
      <xdr:colOff>155575</xdr:colOff>
      <xdr:row>97</xdr:row>
      <xdr:rowOff>79305</xdr:rowOff>
    </xdr:to>
    <xdr:sp macro="" textlink="">
      <xdr:nvSpPr>
        <xdr:cNvPr id="486" name="円/楕円 485"/>
        <xdr:cNvSpPr/>
      </xdr:nvSpPr>
      <xdr:spPr>
        <a:xfrm>
          <a:off x="6921500" y="16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70432</xdr:rowOff>
    </xdr:from>
    <xdr:ext cx="534377" cy="259045"/>
    <xdr:sp macro="" textlink="">
      <xdr:nvSpPr>
        <xdr:cNvPr id="487" name="テキスト ボックス 486"/>
        <xdr:cNvSpPr txBox="1"/>
      </xdr:nvSpPr>
      <xdr:spPr>
        <a:xfrm>
          <a:off x="6705111" y="167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164461</xdr:rowOff>
    </xdr:from>
    <xdr:to>
      <xdr:col>23</xdr:col>
      <xdr:colOff>517525</xdr:colOff>
      <xdr:row>38</xdr:row>
      <xdr:rowOff>17156</xdr:rowOff>
    </xdr:to>
    <xdr:cxnSp macro="">
      <xdr:nvCxnSpPr>
        <xdr:cNvPr id="520" name="直線コネクタ 519"/>
        <xdr:cNvCxnSpPr/>
      </xdr:nvCxnSpPr>
      <xdr:spPr>
        <a:xfrm>
          <a:off x="15481300" y="6508111"/>
          <a:ext cx="8382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164461</xdr:rowOff>
    </xdr:from>
    <xdr:to>
      <xdr:col>22</xdr:col>
      <xdr:colOff>365125</xdr:colOff>
      <xdr:row>38</xdr:row>
      <xdr:rowOff>42688</xdr:rowOff>
    </xdr:to>
    <xdr:cxnSp macro="">
      <xdr:nvCxnSpPr>
        <xdr:cNvPr id="523" name="直線コネクタ 522"/>
        <xdr:cNvCxnSpPr/>
      </xdr:nvCxnSpPr>
      <xdr:spPr>
        <a:xfrm flipV="1">
          <a:off x="14592300" y="6508111"/>
          <a:ext cx="889000" cy="4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89722</xdr:rowOff>
    </xdr:from>
    <xdr:to>
      <xdr:col>21</xdr:col>
      <xdr:colOff>161925</xdr:colOff>
      <xdr:row>38</xdr:row>
      <xdr:rowOff>42688</xdr:rowOff>
    </xdr:to>
    <xdr:cxnSp macro="">
      <xdr:nvCxnSpPr>
        <xdr:cNvPr id="526" name="直線コネクタ 525"/>
        <xdr:cNvCxnSpPr/>
      </xdr:nvCxnSpPr>
      <xdr:spPr>
        <a:xfrm>
          <a:off x="13703300" y="6261922"/>
          <a:ext cx="889000" cy="29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89722</xdr:rowOff>
    </xdr:from>
    <xdr:to>
      <xdr:col>19</xdr:col>
      <xdr:colOff>644525</xdr:colOff>
      <xdr:row>37</xdr:row>
      <xdr:rowOff>132871</xdr:rowOff>
    </xdr:to>
    <xdr:cxnSp macro="">
      <xdr:nvCxnSpPr>
        <xdr:cNvPr id="529" name="直線コネクタ 528"/>
        <xdr:cNvCxnSpPr/>
      </xdr:nvCxnSpPr>
      <xdr:spPr>
        <a:xfrm flipV="1">
          <a:off x="12814300" y="6261922"/>
          <a:ext cx="889000" cy="2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137806</xdr:rowOff>
    </xdr:from>
    <xdr:to>
      <xdr:col>23</xdr:col>
      <xdr:colOff>568325</xdr:colOff>
      <xdr:row>38</xdr:row>
      <xdr:rowOff>67956</xdr:rowOff>
    </xdr:to>
    <xdr:sp macro="" textlink="">
      <xdr:nvSpPr>
        <xdr:cNvPr id="539" name="円/楕円 538"/>
        <xdr:cNvSpPr/>
      </xdr:nvSpPr>
      <xdr:spPr>
        <a:xfrm>
          <a:off x="16268700" y="64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116233</xdr:rowOff>
    </xdr:from>
    <xdr:ext cx="534377" cy="259045"/>
    <xdr:sp macro="" textlink="">
      <xdr:nvSpPr>
        <xdr:cNvPr id="540" name="消防費該当値テキスト"/>
        <xdr:cNvSpPr txBox="1"/>
      </xdr:nvSpPr>
      <xdr:spPr>
        <a:xfrm>
          <a:off x="16370300" y="64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113660</xdr:rowOff>
    </xdr:from>
    <xdr:to>
      <xdr:col>22</xdr:col>
      <xdr:colOff>415925</xdr:colOff>
      <xdr:row>38</xdr:row>
      <xdr:rowOff>43810</xdr:rowOff>
    </xdr:to>
    <xdr:sp macro="" textlink="">
      <xdr:nvSpPr>
        <xdr:cNvPr id="541" name="円/楕円 540"/>
        <xdr:cNvSpPr/>
      </xdr:nvSpPr>
      <xdr:spPr>
        <a:xfrm>
          <a:off x="15430500" y="64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34938</xdr:rowOff>
    </xdr:from>
    <xdr:ext cx="534377" cy="259045"/>
    <xdr:sp macro="" textlink="">
      <xdr:nvSpPr>
        <xdr:cNvPr id="542" name="テキスト ボックス 541"/>
        <xdr:cNvSpPr txBox="1"/>
      </xdr:nvSpPr>
      <xdr:spPr>
        <a:xfrm>
          <a:off x="15214111" y="65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163338</xdr:rowOff>
    </xdr:from>
    <xdr:to>
      <xdr:col>21</xdr:col>
      <xdr:colOff>212725</xdr:colOff>
      <xdr:row>38</xdr:row>
      <xdr:rowOff>93488</xdr:rowOff>
    </xdr:to>
    <xdr:sp macro="" textlink="">
      <xdr:nvSpPr>
        <xdr:cNvPr id="543" name="円/楕円 542"/>
        <xdr:cNvSpPr/>
      </xdr:nvSpPr>
      <xdr:spPr>
        <a:xfrm>
          <a:off x="14541500" y="65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84615</xdr:rowOff>
    </xdr:from>
    <xdr:ext cx="534377" cy="259045"/>
    <xdr:sp macro="" textlink="">
      <xdr:nvSpPr>
        <xdr:cNvPr id="544" name="テキスト ボックス 543"/>
        <xdr:cNvSpPr txBox="1"/>
      </xdr:nvSpPr>
      <xdr:spPr>
        <a:xfrm>
          <a:off x="14325111" y="65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38922</xdr:rowOff>
    </xdr:from>
    <xdr:to>
      <xdr:col>20</xdr:col>
      <xdr:colOff>9525</xdr:colOff>
      <xdr:row>36</xdr:row>
      <xdr:rowOff>140522</xdr:rowOff>
    </xdr:to>
    <xdr:sp macro="" textlink="">
      <xdr:nvSpPr>
        <xdr:cNvPr id="545" name="円/楕円 544"/>
        <xdr:cNvSpPr/>
      </xdr:nvSpPr>
      <xdr:spPr>
        <a:xfrm>
          <a:off x="13652500" y="62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157049</xdr:rowOff>
    </xdr:from>
    <xdr:ext cx="534377" cy="259045"/>
    <xdr:sp macro="" textlink="">
      <xdr:nvSpPr>
        <xdr:cNvPr id="546" name="テキスト ボックス 545"/>
        <xdr:cNvSpPr txBox="1"/>
      </xdr:nvSpPr>
      <xdr:spPr>
        <a:xfrm>
          <a:off x="13436111" y="598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82071</xdr:rowOff>
    </xdr:from>
    <xdr:to>
      <xdr:col>18</xdr:col>
      <xdr:colOff>492125</xdr:colOff>
      <xdr:row>38</xdr:row>
      <xdr:rowOff>12221</xdr:rowOff>
    </xdr:to>
    <xdr:sp macro="" textlink="">
      <xdr:nvSpPr>
        <xdr:cNvPr id="547" name="円/楕円 546"/>
        <xdr:cNvSpPr/>
      </xdr:nvSpPr>
      <xdr:spPr>
        <a:xfrm>
          <a:off x="12763500" y="64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28748</xdr:rowOff>
    </xdr:from>
    <xdr:ext cx="534377" cy="259045"/>
    <xdr:sp macro="" textlink="">
      <xdr:nvSpPr>
        <xdr:cNvPr id="548" name="テキスト ボックス 547"/>
        <xdr:cNvSpPr txBox="1"/>
      </xdr:nvSpPr>
      <xdr:spPr>
        <a:xfrm>
          <a:off x="12547111" y="62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118844</xdr:rowOff>
    </xdr:from>
    <xdr:to>
      <xdr:col>23</xdr:col>
      <xdr:colOff>517525</xdr:colOff>
      <xdr:row>56</xdr:row>
      <xdr:rowOff>134831</xdr:rowOff>
    </xdr:to>
    <xdr:cxnSp macro="">
      <xdr:nvCxnSpPr>
        <xdr:cNvPr id="577" name="直線コネクタ 576"/>
        <xdr:cNvCxnSpPr/>
      </xdr:nvCxnSpPr>
      <xdr:spPr>
        <a:xfrm flipV="1">
          <a:off x="15481300" y="9720044"/>
          <a:ext cx="8382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102095</xdr:rowOff>
    </xdr:from>
    <xdr:to>
      <xdr:col>22</xdr:col>
      <xdr:colOff>365125</xdr:colOff>
      <xdr:row>56</xdr:row>
      <xdr:rowOff>134831</xdr:rowOff>
    </xdr:to>
    <xdr:cxnSp macro="">
      <xdr:nvCxnSpPr>
        <xdr:cNvPr id="580" name="直線コネクタ 579"/>
        <xdr:cNvCxnSpPr/>
      </xdr:nvCxnSpPr>
      <xdr:spPr>
        <a:xfrm>
          <a:off x="14592300" y="9531845"/>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102095</xdr:rowOff>
    </xdr:from>
    <xdr:to>
      <xdr:col>21</xdr:col>
      <xdr:colOff>161925</xdr:colOff>
      <xdr:row>55</xdr:row>
      <xdr:rowOff>162949</xdr:rowOff>
    </xdr:to>
    <xdr:cxnSp macro="">
      <xdr:nvCxnSpPr>
        <xdr:cNvPr id="583" name="直線コネクタ 582"/>
        <xdr:cNvCxnSpPr/>
      </xdr:nvCxnSpPr>
      <xdr:spPr>
        <a:xfrm flipV="1">
          <a:off x="13703300" y="9531845"/>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162949</xdr:rowOff>
    </xdr:from>
    <xdr:to>
      <xdr:col>19</xdr:col>
      <xdr:colOff>644525</xdr:colOff>
      <xdr:row>56</xdr:row>
      <xdr:rowOff>115956</xdr:rowOff>
    </xdr:to>
    <xdr:cxnSp macro="">
      <xdr:nvCxnSpPr>
        <xdr:cNvPr id="586" name="直線コネクタ 585"/>
        <xdr:cNvCxnSpPr/>
      </xdr:nvCxnSpPr>
      <xdr:spPr>
        <a:xfrm flipV="1">
          <a:off x="12814300" y="9592699"/>
          <a:ext cx="8890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68044</xdr:rowOff>
    </xdr:from>
    <xdr:to>
      <xdr:col>23</xdr:col>
      <xdr:colOff>568325</xdr:colOff>
      <xdr:row>56</xdr:row>
      <xdr:rowOff>169644</xdr:rowOff>
    </xdr:to>
    <xdr:sp macro="" textlink="">
      <xdr:nvSpPr>
        <xdr:cNvPr id="596" name="円/楕円 595"/>
        <xdr:cNvSpPr/>
      </xdr:nvSpPr>
      <xdr:spPr>
        <a:xfrm>
          <a:off x="162687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46471</xdr:rowOff>
    </xdr:from>
    <xdr:ext cx="534377" cy="259045"/>
    <xdr:sp macro="" textlink="">
      <xdr:nvSpPr>
        <xdr:cNvPr id="597" name="教育費該当値テキスト"/>
        <xdr:cNvSpPr txBox="1"/>
      </xdr:nvSpPr>
      <xdr:spPr>
        <a:xfrm>
          <a:off x="16370300" y="96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84031</xdr:rowOff>
    </xdr:from>
    <xdr:to>
      <xdr:col>22</xdr:col>
      <xdr:colOff>415925</xdr:colOff>
      <xdr:row>57</xdr:row>
      <xdr:rowOff>14181</xdr:rowOff>
    </xdr:to>
    <xdr:sp macro="" textlink="">
      <xdr:nvSpPr>
        <xdr:cNvPr id="598" name="円/楕円 597"/>
        <xdr:cNvSpPr/>
      </xdr:nvSpPr>
      <xdr:spPr>
        <a:xfrm>
          <a:off x="15430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5308</xdr:rowOff>
    </xdr:from>
    <xdr:ext cx="534377" cy="259045"/>
    <xdr:sp macro="" textlink="">
      <xdr:nvSpPr>
        <xdr:cNvPr id="599" name="テキスト ボックス 598"/>
        <xdr:cNvSpPr txBox="1"/>
      </xdr:nvSpPr>
      <xdr:spPr>
        <a:xfrm>
          <a:off x="15214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51295</xdr:rowOff>
    </xdr:from>
    <xdr:to>
      <xdr:col>21</xdr:col>
      <xdr:colOff>212725</xdr:colOff>
      <xdr:row>55</xdr:row>
      <xdr:rowOff>152895</xdr:rowOff>
    </xdr:to>
    <xdr:sp macro="" textlink="">
      <xdr:nvSpPr>
        <xdr:cNvPr id="600" name="円/楕円 599"/>
        <xdr:cNvSpPr/>
      </xdr:nvSpPr>
      <xdr:spPr>
        <a:xfrm>
          <a:off x="14541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169422</xdr:rowOff>
    </xdr:from>
    <xdr:ext cx="534377" cy="259045"/>
    <xdr:sp macro="" textlink="">
      <xdr:nvSpPr>
        <xdr:cNvPr id="601" name="テキスト ボックス 600"/>
        <xdr:cNvSpPr txBox="1"/>
      </xdr:nvSpPr>
      <xdr:spPr>
        <a:xfrm>
          <a:off x="14325111" y="9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112149</xdr:rowOff>
    </xdr:from>
    <xdr:to>
      <xdr:col>20</xdr:col>
      <xdr:colOff>9525</xdr:colOff>
      <xdr:row>56</xdr:row>
      <xdr:rowOff>42299</xdr:rowOff>
    </xdr:to>
    <xdr:sp macro="" textlink="">
      <xdr:nvSpPr>
        <xdr:cNvPr id="602" name="円/楕円 601"/>
        <xdr:cNvSpPr/>
      </xdr:nvSpPr>
      <xdr:spPr>
        <a:xfrm>
          <a:off x="13652500" y="95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58826</xdr:rowOff>
    </xdr:from>
    <xdr:ext cx="534377" cy="259045"/>
    <xdr:sp macro="" textlink="">
      <xdr:nvSpPr>
        <xdr:cNvPr id="603" name="テキスト ボックス 602"/>
        <xdr:cNvSpPr txBox="1"/>
      </xdr:nvSpPr>
      <xdr:spPr>
        <a:xfrm>
          <a:off x="13436111" y="93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65156</xdr:rowOff>
    </xdr:from>
    <xdr:to>
      <xdr:col>18</xdr:col>
      <xdr:colOff>492125</xdr:colOff>
      <xdr:row>56</xdr:row>
      <xdr:rowOff>166756</xdr:rowOff>
    </xdr:to>
    <xdr:sp macro="" textlink="">
      <xdr:nvSpPr>
        <xdr:cNvPr id="604" name="円/楕円 603"/>
        <xdr:cNvSpPr/>
      </xdr:nvSpPr>
      <xdr:spPr>
        <a:xfrm>
          <a:off x="12763500" y="96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11833</xdr:rowOff>
    </xdr:from>
    <xdr:ext cx="534377" cy="259045"/>
    <xdr:sp macro="" textlink="">
      <xdr:nvSpPr>
        <xdr:cNvPr id="605" name="テキスト ボックス 604"/>
        <xdr:cNvSpPr txBox="1"/>
      </xdr:nvSpPr>
      <xdr:spPr>
        <a:xfrm>
          <a:off x="12547111" y="944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132590</xdr:rowOff>
    </xdr:from>
    <xdr:to>
      <xdr:col>22</xdr:col>
      <xdr:colOff>365125</xdr:colOff>
      <xdr:row>78</xdr:row>
      <xdr:rowOff>139700</xdr:rowOff>
    </xdr:to>
    <xdr:cxnSp macro="">
      <xdr:nvCxnSpPr>
        <xdr:cNvPr id="635" name="直線コネクタ 634"/>
        <xdr:cNvCxnSpPr/>
      </xdr:nvCxnSpPr>
      <xdr:spPr>
        <a:xfrm>
          <a:off x="14592300" y="1350569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132590</xdr:rowOff>
    </xdr:from>
    <xdr:to>
      <xdr:col>21</xdr:col>
      <xdr:colOff>161925</xdr:colOff>
      <xdr:row>78</xdr:row>
      <xdr:rowOff>136979</xdr:rowOff>
    </xdr:to>
    <xdr:cxnSp macro="">
      <xdr:nvCxnSpPr>
        <xdr:cNvPr id="638" name="直線コネクタ 637"/>
        <xdr:cNvCxnSpPr/>
      </xdr:nvCxnSpPr>
      <xdr:spPr>
        <a:xfrm flipV="1">
          <a:off x="13703300" y="1350569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133711</xdr:rowOff>
    </xdr:from>
    <xdr:to>
      <xdr:col>19</xdr:col>
      <xdr:colOff>644525</xdr:colOff>
      <xdr:row>78</xdr:row>
      <xdr:rowOff>136979</xdr:rowOff>
    </xdr:to>
    <xdr:cxnSp macro="">
      <xdr:nvCxnSpPr>
        <xdr:cNvPr id="641" name="直線コネクタ 640"/>
        <xdr:cNvCxnSpPr/>
      </xdr:nvCxnSpPr>
      <xdr:spPr>
        <a:xfrm>
          <a:off x="12814300" y="13506811"/>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81790</xdr:rowOff>
    </xdr:from>
    <xdr:to>
      <xdr:col>21</xdr:col>
      <xdr:colOff>212725</xdr:colOff>
      <xdr:row>79</xdr:row>
      <xdr:rowOff>11940</xdr:rowOff>
    </xdr:to>
    <xdr:sp macro="" textlink="">
      <xdr:nvSpPr>
        <xdr:cNvPr id="655" name="円/楕円 654"/>
        <xdr:cNvSpPr/>
      </xdr:nvSpPr>
      <xdr:spPr>
        <a:xfrm>
          <a:off x="14541500" y="13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3067</xdr:rowOff>
    </xdr:from>
    <xdr:ext cx="378565" cy="259045"/>
    <xdr:sp macro="" textlink="">
      <xdr:nvSpPr>
        <xdr:cNvPr id="656" name="テキスト ボックス 655"/>
        <xdr:cNvSpPr txBox="1"/>
      </xdr:nvSpPr>
      <xdr:spPr>
        <a:xfrm>
          <a:off x="14403017" y="1354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86179</xdr:rowOff>
    </xdr:from>
    <xdr:to>
      <xdr:col>20</xdr:col>
      <xdr:colOff>9525</xdr:colOff>
      <xdr:row>79</xdr:row>
      <xdr:rowOff>16329</xdr:rowOff>
    </xdr:to>
    <xdr:sp macro="" textlink="">
      <xdr:nvSpPr>
        <xdr:cNvPr id="657" name="円/楕円 656"/>
        <xdr:cNvSpPr/>
      </xdr:nvSpPr>
      <xdr:spPr>
        <a:xfrm>
          <a:off x="13652500" y="13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7456</xdr:rowOff>
    </xdr:from>
    <xdr:ext cx="378565" cy="259045"/>
    <xdr:sp macro="" textlink="">
      <xdr:nvSpPr>
        <xdr:cNvPr id="658" name="テキスト ボックス 657"/>
        <xdr:cNvSpPr txBox="1"/>
      </xdr:nvSpPr>
      <xdr:spPr>
        <a:xfrm>
          <a:off x="13514017" y="1355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82911</xdr:rowOff>
    </xdr:from>
    <xdr:to>
      <xdr:col>18</xdr:col>
      <xdr:colOff>492125</xdr:colOff>
      <xdr:row>79</xdr:row>
      <xdr:rowOff>13061</xdr:rowOff>
    </xdr:to>
    <xdr:sp macro="" textlink="">
      <xdr:nvSpPr>
        <xdr:cNvPr id="659" name="円/楕円 658"/>
        <xdr:cNvSpPr/>
      </xdr:nvSpPr>
      <xdr:spPr>
        <a:xfrm>
          <a:off x="12763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4188</xdr:rowOff>
    </xdr:from>
    <xdr:ext cx="378565" cy="259045"/>
    <xdr:sp macro="" textlink="">
      <xdr:nvSpPr>
        <xdr:cNvPr id="660" name="テキスト ボックス 659"/>
        <xdr:cNvSpPr txBox="1"/>
      </xdr:nvSpPr>
      <xdr:spPr>
        <a:xfrm>
          <a:off x="12625017" y="1354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136404</xdr:rowOff>
    </xdr:from>
    <xdr:to>
      <xdr:col>23</xdr:col>
      <xdr:colOff>517525</xdr:colOff>
      <xdr:row>97</xdr:row>
      <xdr:rowOff>144672</xdr:rowOff>
    </xdr:to>
    <xdr:cxnSp macro="">
      <xdr:nvCxnSpPr>
        <xdr:cNvPr id="689" name="直線コネクタ 688"/>
        <xdr:cNvCxnSpPr/>
      </xdr:nvCxnSpPr>
      <xdr:spPr>
        <a:xfrm flipV="1">
          <a:off x="15481300" y="16767054"/>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132865</xdr:rowOff>
    </xdr:from>
    <xdr:to>
      <xdr:col>22</xdr:col>
      <xdr:colOff>365125</xdr:colOff>
      <xdr:row>97</xdr:row>
      <xdr:rowOff>144672</xdr:rowOff>
    </xdr:to>
    <xdr:cxnSp macro="">
      <xdr:nvCxnSpPr>
        <xdr:cNvPr id="692" name="直線コネクタ 691"/>
        <xdr:cNvCxnSpPr/>
      </xdr:nvCxnSpPr>
      <xdr:spPr>
        <a:xfrm>
          <a:off x="14592300" y="16763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132865</xdr:rowOff>
    </xdr:from>
    <xdr:to>
      <xdr:col>21</xdr:col>
      <xdr:colOff>161925</xdr:colOff>
      <xdr:row>97</xdr:row>
      <xdr:rowOff>142215</xdr:rowOff>
    </xdr:to>
    <xdr:cxnSp macro="">
      <xdr:nvCxnSpPr>
        <xdr:cNvPr id="695" name="直線コネクタ 694"/>
        <xdr:cNvCxnSpPr/>
      </xdr:nvCxnSpPr>
      <xdr:spPr>
        <a:xfrm flipV="1">
          <a:off x="13703300" y="16763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142215</xdr:rowOff>
    </xdr:from>
    <xdr:to>
      <xdr:col>19</xdr:col>
      <xdr:colOff>644525</xdr:colOff>
      <xdr:row>97</xdr:row>
      <xdr:rowOff>149544</xdr:rowOff>
    </xdr:to>
    <xdr:cxnSp macro="">
      <xdr:nvCxnSpPr>
        <xdr:cNvPr id="698" name="直線コネクタ 697"/>
        <xdr:cNvCxnSpPr/>
      </xdr:nvCxnSpPr>
      <xdr:spPr>
        <a:xfrm flipV="1">
          <a:off x="12814300" y="16772865"/>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85604</xdr:rowOff>
    </xdr:from>
    <xdr:to>
      <xdr:col>23</xdr:col>
      <xdr:colOff>568325</xdr:colOff>
      <xdr:row>98</xdr:row>
      <xdr:rowOff>15754</xdr:rowOff>
    </xdr:to>
    <xdr:sp macro="" textlink="">
      <xdr:nvSpPr>
        <xdr:cNvPr id="708" name="円/楕円 707"/>
        <xdr:cNvSpPr/>
      </xdr:nvSpPr>
      <xdr:spPr>
        <a:xfrm>
          <a:off x="162687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64031</xdr:rowOff>
    </xdr:from>
    <xdr:ext cx="534377" cy="259045"/>
    <xdr:sp macro="" textlink="">
      <xdr:nvSpPr>
        <xdr:cNvPr id="709" name="公債費該当値テキスト"/>
        <xdr:cNvSpPr txBox="1"/>
      </xdr:nvSpPr>
      <xdr:spPr>
        <a:xfrm>
          <a:off x="16370300" y="166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93872</xdr:rowOff>
    </xdr:from>
    <xdr:to>
      <xdr:col>22</xdr:col>
      <xdr:colOff>415925</xdr:colOff>
      <xdr:row>98</xdr:row>
      <xdr:rowOff>24022</xdr:rowOff>
    </xdr:to>
    <xdr:sp macro="" textlink="">
      <xdr:nvSpPr>
        <xdr:cNvPr id="710" name="円/楕円 709"/>
        <xdr:cNvSpPr/>
      </xdr:nvSpPr>
      <xdr:spPr>
        <a:xfrm>
          <a:off x="15430500" y="167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15149</xdr:rowOff>
    </xdr:from>
    <xdr:ext cx="534377" cy="259045"/>
    <xdr:sp macro="" textlink="">
      <xdr:nvSpPr>
        <xdr:cNvPr id="711" name="テキスト ボックス 710"/>
        <xdr:cNvSpPr txBox="1"/>
      </xdr:nvSpPr>
      <xdr:spPr>
        <a:xfrm>
          <a:off x="15214111" y="168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82065</xdr:rowOff>
    </xdr:from>
    <xdr:to>
      <xdr:col>21</xdr:col>
      <xdr:colOff>212725</xdr:colOff>
      <xdr:row>98</xdr:row>
      <xdr:rowOff>12215</xdr:rowOff>
    </xdr:to>
    <xdr:sp macro="" textlink="">
      <xdr:nvSpPr>
        <xdr:cNvPr id="712" name="円/楕円 711"/>
        <xdr:cNvSpPr/>
      </xdr:nvSpPr>
      <xdr:spPr>
        <a:xfrm>
          <a:off x="14541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28742</xdr:rowOff>
    </xdr:from>
    <xdr:ext cx="534377" cy="259045"/>
    <xdr:sp macro="" textlink="">
      <xdr:nvSpPr>
        <xdr:cNvPr id="713" name="テキスト ボックス 712"/>
        <xdr:cNvSpPr txBox="1"/>
      </xdr:nvSpPr>
      <xdr:spPr>
        <a:xfrm>
          <a:off x="14325111" y="164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91415</xdr:rowOff>
    </xdr:from>
    <xdr:to>
      <xdr:col>20</xdr:col>
      <xdr:colOff>9525</xdr:colOff>
      <xdr:row>98</xdr:row>
      <xdr:rowOff>21565</xdr:rowOff>
    </xdr:to>
    <xdr:sp macro="" textlink="">
      <xdr:nvSpPr>
        <xdr:cNvPr id="714" name="円/楕円 713"/>
        <xdr:cNvSpPr/>
      </xdr:nvSpPr>
      <xdr:spPr>
        <a:xfrm>
          <a:off x="13652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38092</xdr:rowOff>
    </xdr:from>
    <xdr:ext cx="534377" cy="259045"/>
    <xdr:sp macro="" textlink="">
      <xdr:nvSpPr>
        <xdr:cNvPr id="715" name="テキスト ボックス 714"/>
        <xdr:cNvSpPr txBox="1"/>
      </xdr:nvSpPr>
      <xdr:spPr>
        <a:xfrm>
          <a:off x="13436111" y="164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98744</xdr:rowOff>
    </xdr:from>
    <xdr:to>
      <xdr:col>18</xdr:col>
      <xdr:colOff>492125</xdr:colOff>
      <xdr:row>98</xdr:row>
      <xdr:rowOff>28894</xdr:rowOff>
    </xdr:to>
    <xdr:sp macro="" textlink="">
      <xdr:nvSpPr>
        <xdr:cNvPr id="716" name="円/楕円 715"/>
        <xdr:cNvSpPr/>
      </xdr:nvSpPr>
      <xdr:spPr>
        <a:xfrm>
          <a:off x="12763500" y="167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20021</xdr:rowOff>
    </xdr:from>
    <xdr:ext cx="534377" cy="259045"/>
    <xdr:sp macro="" textlink="">
      <xdr:nvSpPr>
        <xdr:cNvPr id="717" name="テキスト ボックス 716"/>
        <xdr:cNvSpPr txBox="1"/>
      </xdr:nvSpPr>
      <xdr:spPr>
        <a:xfrm>
          <a:off x="12547111" y="168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900">
              <a:solidFill>
                <a:schemeClr val="dk1"/>
              </a:solidFill>
              <a:effectLst/>
              <a:latin typeface="+mn-lt"/>
              <a:ea typeface="+mn-ea"/>
              <a:cs typeface="+mn-cs"/>
            </a:rPr>
            <a:t>目的別の主な項目をみると、議会費では、類似団体平均値を上回る</a:t>
          </a:r>
          <a:r>
            <a:rPr lang="en-US" altLang="ja-JP" sz="900">
              <a:solidFill>
                <a:schemeClr val="dk1"/>
              </a:solidFill>
              <a:effectLst/>
              <a:latin typeface="+mn-lt"/>
              <a:ea typeface="+mn-ea"/>
              <a:cs typeface="+mn-cs"/>
            </a:rPr>
            <a:t>5,031</a:t>
          </a:r>
          <a:r>
            <a:rPr lang="ja-JP" altLang="ja-JP" sz="900">
              <a:solidFill>
                <a:schemeClr val="dk1"/>
              </a:solidFill>
              <a:effectLst/>
              <a:latin typeface="+mn-lt"/>
              <a:ea typeface="+mn-ea"/>
              <a:cs typeface="+mn-cs"/>
            </a:rPr>
            <a:t>円で、議員の欠員による報酬及び共済費の減により前年度から</a:t>
          </a:r>
          <a:r>
            <a:rPr lang="en-US" altLang="ja-JP" sz="900">
              <a:solidFill>
                <a:schemeClr val="dk1"/>
              </a:solidFill>
              <a:effectLst/>
              <a:latin typeface="+mn-lt"/>
              <a:ea typeface="+mn-ea"/>
              <a:cs typeface="+mn-cs"/>
            </a:rPr>
            <a:t>508</a:t>
          </a:r>
          <a:r>
            <a:rPr lang="ja-JP" altLang="ja-JP" sz="900">
              <a:solidFill>
                <a:schemeClr val="dk1"/>
              </a:solidFill>
              <a:effectLst/>
              <a:latin typeface="+mn-lt"/>
              <a:ea typeface="+mn-ea"/>
              <a:cs typeface="+mn-cs"/>
            </a:rPr>
            <a:t>円の減となった。総務費では、類似団体平均値を上回る</a:t>
          </a:r>
          <a:r>
            <a:rPr lang="en-US" altLang="ja-JP" sz="900">
              <a:solidFill>
                <a:schemeClr val="dk1"/>
              </a:solidFill>
              <a:effectLst/>
              <a:latin typeface="+mn-lt"/>
              <a:ea typeface="+mn-ea"/>
              <a:cs typeface="+mn-cs"/>
            </a:rPr>
            <a:t>92,084</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4,005</a:t>
          </a:r>
          <a:r>
            <a:rPr lang="ja-JP" altLang="ja-JP" sz="900">
              <a:solidFill>
                <a:schemeClr val="dk1"/>
              </a:solidFill>
              <a:effectLst/>
              <a:latin typeface="+mn-lt"/>
              <a:ea typeface="+mn-ea"/>
              <a:cs typeface="+mn-cs"/>
            </a:rPr>
            <a:t>円の減となった。地方創成加速化交付金事業の増など増要因もあったが、ふるさと納税寄附金の謝礼特産品購入費及び当該寄附金の基金への積立金の減、旧勝沼庁舎駐車場整備事業の減が主な減少要因として挙げられる。民生費では、類似団体平均値を下回る</a:t>
          </a:r>
          <a:r>
            <a:rPr lang="en-US" altLang="ja-JP" sz="900">
              <a:solidFill>
                <a:schemeClr val="dk1"/>
              </a:solidFill>
              <a:effectLst/>
              <a:latin typeface="+mn-lt"/>
              <a:ea typeface="+mn-ea"/>
              <a:cs typeface="+mn-cs"/>
            </a:rPr>
            <a:t>153,469</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3,339</a:t>
          </a:r>
          <a:r>
            <a:rPr lang="ja-JP" altLang="ja-JP" sz="900">
              <a:solidFill>
                <a:schemeClr val="dk1"/>
              </a:solidFill>
              <a:effectLst/>
              <a:latin typeface="+mn-lt"/>
              <a:ea typeface="+mn-ea"/>
              <a:cs typeface="+mn-cs"/>
            </a:rPr>
            <a:t>円増加した。救護施設鈴宮寮指定管理者制度導入に伴う入寮者措置費の減などの減要因もあったが、臨時福祉給付金給付事業の増、民間保育所運営費の増などが主な増加要因として挙げられる。今後、扶助費増加など民生費の増が見込まれるが、全国的に増加傾向になるため、類似団体平均で推移すると考えられる。衛生費では、類似団体平均値を下回る</a:t>
          </a:r>
          <a:r>
            <a:rPr lang="en-US" altLang="ja-JP" sz="900">
              <a:solidFill>
                <a:schemeClr val="dk1"/>
              </a:solidFill>
              <a:effectLst/>
              <a:latin typeface="+mn-lt"/>
              <a:ea typeface="+mn-ea"/>
              <a:cs typeface="+mn-cs"/>
            </a:rPr>
            <a:t>46,618</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3,212</a:t>
          </a:r>
          <a:r>
            <a:rPr lang="ja-JP" altLang="ja-JP" sz="900">
              <a:solidFill>
                <a:schemeClr val="dk1"/>
              </a:solidFill>
              <a:effectLst/>
              <a:latin typeface="+mn-lt"/>
              <a:ea typeface="+mn-ea"/>
              <a:cs typeface="+mn-cs"/>
            </a:rPr>
            <a:t>円減少した。甲府・峡東クリーンセンターの試運転開始に伴う、一部事務組合への負担金の減が主な要因として挙げられる。今後、甲府・峡東クリーンセンターの本稼働に伴い、一時的に減額するが、その後、施設建設費の公債費負担分の影響で増加する見込みである。農林水産業費では、類似団体平均値を下回る</a:t>
          </a:r>
          <a:r>
            <a:rPr lang="en-US" altLang="ja-JP" sz="900">
              <a:solidFill>
                <a:schemeClr val="dk1"/>
              </a:solidFill>
              <a:effectLst/>
              <a:latin typeface="+mn-lt"/>
              <a:ea typeface="+mn-ea"/>
              <a:cs typeface="+mn-cs"/>
            </a:rPr>
            <a:t>24,361</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41,911</a:t>
          </a:r>
          <a:r>
            <a:rPr lang="ja-JP" altLang="ja-JP" sz="900">
              <a:solidFill>
                <a:schemeClr val="dk1"/>
              </a:solidFill>
              <a:effectLst/>
              <a:latin typeface="+mn-lt"/>
              <a:ea typeface="+mn-ea"/>
              <a:cs typeface="+mn-cs"/>
            </a:rPr>
            <a:t>円と大幅な減となった。この大幅な減少については、前年度に繰越事業として実施した、</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月の大雪による倒壊ハウス等の再建事業が終了したことが要因として挙げられる。農林水産業費は、本市の主要産業である農業や全国的に高い評価を受けているワイン産業の推進のため各事業を実施していることから、全国平均より高い値で推移している</a:t>
          </a:r>
          <a:r>
            <a:rPr lang="ja-JP" altLang="ja-JP" sz="900" b="1">
              <a:solidFill>
                <a:sysClr val="windowText" lastClr="000000"/>
              </a:solidFill>
              <a:effectLst/>
              <a:latin typeface="+mn-lt"/>
              <a:ea typeface="+mn-ea"/>
              <a:cs typeface="+mn-cs"/>
            </a:rPr>
            <a:t>。</a:t>
          </a:r>
          <a:r>
            <a:rPr lang="ja-JP" altLang="ja-JP" sz="900" b="1">
              <a:solidFill>
                <a:srgbClr val="FF0000"/>
              </a:solidFill>
              <a:effectLst/>
              <a:latin typeface="+mn-lt"/>
              <a:ea typeface="+mn-ea"/>
              <a:cs typeface="+mn-cs"/>
            </a:rPr>
            <a:t>商工費では、類似団体平均値を下回る</a:t>
          </a:r>
          <a:r>
            <a:rPr lang="en-US" altLang="ja-JP" sz="900" b="1">
              <a:solidFill>
                <a:srgbClr val="FF0000"/>
              </a:solidFill>
              <a:effectLst/>
              <a:latin typeface="+mn-lt"/>
              <a:ea typeface="+mn-ea"/>
              <a:cs typeface="+mn-cs"/>
            </a:rPr>
            <a:t>11,399</a:t>
          </a:r>
          <a:r>
            <a:rPr lang="ja-JP" altLang="ja-JP" sz="900" b="1">
              <a:solidFill>
                <a:srgbClr val="FF0000"/>
              </a:solidFill>
              <a:effectLst/>
              <a:latin typeface="+mn-lt"/>
              <a:ea typeface="+mn-ea"/>
              <a:cs typeface="+mn-cs"/>
            </a:rPr>
            <a:t>円で、前年度から</a:t>
          </a:r>
          <a:r>
            <a:rPr lang="en-US" altLang="ja-JP" sz="900" b="1">
              <a:solidFill>
                <a:srgbClr val="FF0000"/>
              </a:solidFill>
              <a:effectLst/>
              <a:latin typeface="+mn-lt"/>
              <a:ea typeface="+mn-ea"/>
              <a:cs typeface="+mn-cs"/>
            </a:rPr>
            <a:t>8,041</a:t>
          </a:r>
          <a:r>
            <a:rPr lang="ja-JP" altLang="ja-JP" sz="900" b="1">
              <a:solidFill>
                <a:srgbClr val="FF0000"/>
              </a:solidFill>
              <a:effectLst/>
              <a:latin typeface="+mn-lt"/>
              <a:ea typeface="+mn-ea"/>
              <a:cs typeface="+mn-cs"/>
            </a:rPr>
            <a:t>円減少した</a:t>
          </a:r>
          <a:r>
            <a:rPr lang="ja-JP" altLang="ja-JP" sz="900">
              <a:solidFill>
                <a:schemeClr val="dk1"/>
              </a:solidFill>
              <a:effectLst/>
              <a:latin typeface="+mn-lt"/>
              <a:ea typeface="+mn-ea"/>
              <a:cs typeface="+mn-cs"/>
            </a:rPr>
            <a:t>。近代産業遺産整備事業及びプレミアム商品券事業の終了に伴う減が主な要因として挙げられる。土木費では、類似団体平均値を上回る</a:t>
          </a:r>
          <a:r>
            <a:rPr lang="en-US" altLang="ja-JP" sz="900">
              <a:solidFill>
                <a:schemeClr val="dk1"/>
              </a:solidFill>
              <a:effectLst/>
              <a:latin typeface="+mn-lt"/>
              <a:ea typeface="+mn-ea"/>
              <a:cs typeface="+mn-cs"/>
            </a:rPr>
            <a:t>54,630</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3,202</a:t>
          </a:r>
          <a:r>
            <a:rPr lang="ja-JP" altLang="ja-JP" sz="900">
              <a:solidFill>
                <a:schemeClr val="dk1"/>
              </a:solidFill>
              <a:effectLst/>
              <a:latin typeface="+mn-lt"/>
              <a:ea typeface="+mn-ea"/>
              <a:cs typeface="+mn-cs"/>
            </a:rPr>
            <a:t>円増加した。市道下塩後</a:t>
          </a:r>
          <a:r>
            <a:rPr lang="en-US" altLang="ja-JP" sz="900">
              <a:solidFill>
                <a:schemeClr val="dk1"/>
              </a:solidFill>
              <a:effectLst/>
              <a:latin typeface="+mn-lt"/>
              <a:ea typeface="+mn-ea"/>
              <a:cs typeface="+mn-cs"/>
            </a:rPr>
            <a:t>22</a:t>
          </a:r>
          <a:r>
            <a:rPr lang="ja-JP" altLang="ja-JP" sz="900">
              <a:solidFill>
                <a:schemeClr val="dk1"/>
              </a:solidFill>
              <a:effectLst/>
              <a:latin typeface="+mn-lt"/>
              <a:ea typeface="+mn-ea"/>
              <a:cs typeface="+mn-cs"/>
            </a:rPr>
            <a:t>号線事業等の社会資本整備総合交付金事業の事業費の増、駅前広場整備事業、橋りょう長寿命化改修事業の増などが主な要因として挙げられる。消防費では、類似団体平均値を下回る</a:t>
          </a:r>
          <a:r>
            <a:rPr lang="en-US" altLang="ja-JP" sz="900">
              <a:solidFill>
                <a:schemeClr val="dk1"/>
              </a:solidFill>
              <a:effectLst/>
              <a:latin typeface="+mn-lt"/>
              <a:ea typeface="+mn-ea"/>
              <a:cs typeface="+mn-cs"/>
            </a:rPr>
            <a:t>20,577</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1,690</a:t>
          </a:r>
          <a:r>
            <a:rPr lang="ja-JP" altLang="ja-JP" sz="900">
              <a:solidFill>
                <a:schemeClr val="dk1"/>
              </a:solidFill>
              <a:effectLst/>
              <a:latin typeface="+mn-lt"/>
              <a:ea typeface="+mn-ea"/>
              <a:cs typeface="+mn-cs"/>
            </a:rPr>
            <a:t>円減少した。消防団詰所建設事業の減、消防自動車整備事業の事業費の減などが主な要因として挙げられる。なお、平成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年度の突出した伸びは、当該年度に防災行政無線デジタル化整備事業を実施したものによる。教育費では、類似団体平均値を下回る</a:t>
          </a:r>
          <a:r>
            <a:rPr lang="en-US" altLang="ja-JP" sz="900">
              <a:solidFill>
                <a:schemeClr val="dk1"/>
              </a:solidFill>
              <a:effectLst/>
              <a:latin typeface="+mn-lt"/>
              <a:ea typeface="+mn-ea"/>
              <a:cs typeface="+mn-cs"/>
            </a:rPr>
            <a:t>57,737</a:t>
          </a:r>
          <a:r>
            <a:rPr lang="ja-JP" altLang="ja-JP" sz="900">
              <a:solidFill>
                <a:schemeClr val="dk1"/>
              </a:solidFill>
              <a:effectLst/>
              <a:latin typeface="+mn-lt"/>
              <a:ea typeface="+mn-ea"/>
              <a:cs typeface="+mn-cs"/>
            </a:rPr>
            <a:t>円で前年度から</a:t>
          </a:r>
          <a:r>
            <a:rPr lang="en-US" altLang="ja-JP" sz="900">
              <a:solidFill>
                <a:schemeClr val="dk1"/>
              </a:solidFill>
              <a:effectLst/>
              <a:latin typeface="+mn-lt"/>
              <a:ea typeface="+mn-ea"/>
              <a:cs typeface="+mn-cs"/>
            </a:rPr>
            <a:t>2,098</a:t>
          </a:r>
          <a:r>
            <a:rPr lang="ja-JP" altLang="ja-JP" sz="900">
              <a:solidFill>
                <a:schemeClr val="dk1"/>
              </a:solidFill>
              <a:effectLst/>
              <a:latin typeface="+mn-lt"/>
              <a:ea typeface="+mn-ea"/>
              <a:cs typeface="+mn-cs"/>
            </a:rPr>
            <a:t>円の増となった。小中学校非構造部耐震事業の減など減要因もあったが、塩山南小学校北館大規模改修事業の増などが主な要因として挙げられる。なお、教育費の平成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年度の伸びは、学校給食センター建設事業や市民文化会館リニューアル事業などの大規模普通建設事業の実施によるものである。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前年度繰越事業として行った、大雪による倒壊ハウス再建に係る補助事業の予算残により実質収支の黒字が大きくなったことが影響し、実質単年度収支は、赤字となった。また、財政調整基金に予算積立を行ったが、</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取り崩した基金への積み戻しをするまでの余力はなく、依然として厳しい財政状況にある。前年度との比較ついては、</a:t>
          </a:r>
          <a:r>
            <a:rPr kumimoji="1" lang="ja-JP" altLang="en-US" sz="1100">
              <a:solidFill>
                <a:schemeClr val="dk1"/>
              </a:solidFill>
              <a:effectLst/>
              <a:latin typeface="+mn-lt"/>
              <a:ea typeface="+mn-ea"/>
              <a:cs typeface="+mn-cs"/>
            </a:rPr>
            <a:t>予算積立を行ったことにより</a:t>
          </a:r>
          <a:r>
            <a:rPr kumimoji="1" lang="ja-JP" altLang="ja-JP" sz="1100">
              <a:solidFill>
                <a:schemeClr val="dk1"/>
              </a:solidFill>
              <a:effectLst/>
              <a:latin typeface="+mn-lt"/>
              <a:ea typeface="+mn-ea"/>
              <a:cs typeface="+mn-cs"/>
            </a:rPr>
            <a:t>財政調整基金が</a:t>
          </a:r>
          <a:r>
            <a:rPr kumimoji="1" lang="en-US" altLang="ja-JP" sz="1100">
              <a:solidFill>
                <a:schemeClr val="dk1"/>
              </a:solidFill>
              <a:effectLst/>
              <a:latin typeface="+mn-lt"/>
              <a:ea typeface="+mn-ea"/>
              <a:cs typeface="+mn-cs"/>
            </a:rPr>
            <a:t>0.92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増加、上記要因により</a:t>
          </a:r>
          <a:r>
            <a:rPr kumimoji="1" lang="ja-JP" altLang="ja-JP" sz="1100">
              <a:solidFill>
                <a:schemeClr val="dk1"/>
              </a:solidFill>
              <a:effectLst/>
              <a:latin typeface="+mn-lt"/>
              <a:ea typeface="+mn-ea"/>
              <a:cs typeface="+mn-cs"/>
            </a:rPr>
            <a:t>実質収支額において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ポイント、実質単年度収支</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ポイントと大幅に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する結果となった。今後、財政調整基金について、取崩し分を計画的に積立てるとともに、更なる積立ができるよう一層の歳出削減に努める。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連結実質赤字比率に係る黒字額は前年度より</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一般会計で</a:t>
          </a:r>
          <a:r>
            <a:rPr kumimoji="1" lang="en-US" altLang="ja-JP" sz="1100" b="0" i="0" u="none" strike="noStrike" kern="0" cap="none" spc="0" normalizeH="0" baseline="0" noProof="0">
              <a:ln>
                <a:noFill/>
              </a:ln>
              <a:solidFill>
                <a:prstClr val="black"/>
              </a:solidFill>
              <a:effectLst/>
              <a:uLnTx/>
              <a:uFillTx/>
              <a:latin typeface="+mn-lt"/>
              <a:ea typeface="+mn-ea"/>
              <a:cs typeface="+mn-cs"/>
            </a:rPr>
            <a:t>3.11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ポイントと大幅に減少したことが主な要因に挙げられる。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法適用公営企業</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水道事業会計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0.09</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ポイントの減</a:t>
          </a:r>
          <a:r>
            <a:rPr kumimoji="1" lang="ja-JP" altLang="ja-JP" sz="1100" b="0" i="0" u="none" strike="noStrike" kern="0" cap="none" spc="0" normalizeH="0" baseline="0" noProof="0">
              <a:ln>
                <a:noFill/>
              </a:ln>
              <a:solidFill>
                <a:prstClr val="black"/>
              </a:solidFill>
              <a:effectLst/>
              <a:uLnTx/>
              <a:uFillTx/>
              <a:latin typeface="+mn-lt"/>
              <a:ea typeface="+mn-ea"/>
              <a:cs typeface="+mn-cs"/>
            </a:rPr>
            <a:t>、勝沼ぶどうの丘事業会計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0.41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ポイントの減</a:t>
          </a:r>
          <a:r>
            <a:rPr kumimoji="1" lang="ja-JP" altLang="ja-JP" sz="1100" b="0" i="0" u="none" strike="noStrike" kern="0" cap="none" spc="0" normalizeH="0" baseline="0" noProof="0">
              <a:ln>
                <a:noFill/>
              </a:ln>
              <a:solidFill>
                <a:prstClr val="black"/>
              </a:solidFill>
              <a:effectLst/>
              <a:uLnTx/>
              <a:uFillTx/>
              <a:latin typeface="+mn-lt"/>
              <a:ea typeface="+mn-ea"/>
              <a:cs typeface="+mn-cs"/>
            </a:rPr>
            <a:t>、勝沼病院事業会計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0.06</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ポイントの増となった。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今後も黒字額が増加できるよう、各事業会計において更なる収入確保策を図り、なお一層の歳出抑制に努める。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18113393</v>
      </c>
      <c r="BO4" s="411"/>
      <c r="BP4" s="411"/>
      <c r="BQ4" s="411"/>
      <c r="BR4" s="411"/>
      <c r="BS4" s="411"/>
      <c r="BT4" s="411"/>
      <c r="BU4" s="412"/>
      <c r="BV4" s="410">
        <v>20368235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17513022</v>
      </c>
      <c r="BO5" s="416"/>
      <c r="BP5" s="416"/>
      <c r="BQ5" s="416"/>
      <c r="BR5" s="416"/>
      <c r="BS5" s="416"/>
      <c r="BT5" s="416"/>
      <c r="BU5" s="417"/>
      <c r="BV5" s="415">
        <v>19352981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88.8</v>
      </c>
      <c r="CU5" s="386"/>
      <c r="CV5" s="386"/>
      <c r="CW5" s="386"/>
      <c r="CX5" s="386"/>
      <c r="CY5" s="386"/>
      <c r="CZ5" s="386"/>
      <c r="DA5" s="387"/>
      <c r="DB5" s="385">
        <v>87.6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600371</v>
      </c>
      <c r="BO6" s="416"/>
      <c r="BP6" s="416"/>
      <c r="BQ6" s="416"/>
      <c r="BR6" s="416"/>
      <c r="BS6" s="416"/>
      <c r="BT6" s="416"/>
      <c r="BU6" s="417"/>
      <c r="BV6" s="415">
        <v>1015254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93.8</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65861</v>
      </c>
      <c r="BO7" s="416"/>
      <c r="BP7" s="416"/>
      <c r="BQ7" s="416"/>
      <c r="BR7" s="416"/>
      <c r="BS7" s="416"/>
      <c r="BT7" s="416"/>
      <c r="BU7" s="417"/>
      <c r="BV7" s="415">
        <v>153026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10170562</v>
      </c>
      <c r="CU7" s="416"/>
      <c r="CV7" s="416"/>
      <c r="CW7" s="416"/>
      <c r="CX7" s="416"/>
      <c r="CY7" s="416"/>
      <c r="CZ7" s="416"/>
      <c r="DA7" s="417"/>
      <c r="DB7" s="415">
        <v>10312333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534510</v>
      </c>
      <c r="BO8" s="416"/>
      <c r="BP8" s="416"/>
      <c r="BQ8" s="416"/>
      <c r="BR8" s="416"/>
      <c r="BS8" s="416"/>
      <c r="BT8" s="416"/>
      <c r="BU8" s="417"/>
      <c r="BV8" s="415">
        <v>862228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31671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-327718</v>
      </c>
      <c r="BO9" s="416"/>
      <c r="BP9" s="416"/>
      <c r="BQ9" s="416"/>
      <c r="BR9" s="416"/>
      <c r="BS9" s="416"/>
      <c r="BT9" s="416"/>
      <c r="BU9" s="417"/>
      <c r="BV9" s="415">
        <v>339309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17.5</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33927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81499</v>
      </c>
      <c r="BO10" s="416"/>
      <c r="BP10" s="416"/>
      <c r="BQ10" s="416"/>
      <c r="BR10" s="416"/>
      <c r="BS10" s="416"/>
      <c r="BT10" s="416"/>
      <c r="BU10" s="417"/>
      <c r="BV10" s="415">
        <v>205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56</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32886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32698</v>
      </c>
      <c r="S13" s="517"/>
      <c r="T13" s="517"/>
      <c r="U13" s="517"/>
      <c r="V13" s="518"/>
      <c r="W13" s="504" t="s">
        <v>124</v>
      </c>
      <c r="X13" s="428"/>
      <c r="Y13" s="428"/>
      <c r="Z13" s="428"/>
      <c r="AA13" s="428"/>
      <c r="AB13" s="429"/>
      <c r="AC13" s="391">
        <v>3949</v>
      </c>
      <c r="AD13" s="392"/>
      <c r="AE13" s="392"/>
      <c r="AF13" s="392"/>
      <c r="AG13" s="393"/>
      <c r="AH13" s="391">
        <v>4155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-246219</v>
      </c>
      <c r="BO13" s="416"/>
      <c r="BP13" s="416"/>
      <c r="BQ13" s="416"/>
      <c r="BR13" s="416"/>
      <c r="BS13" s="416"/>
      <c r="BT13" s="416"/>
      <c r="BU13" s="417"/>
      <c r="BV13" s="415">
        <v>339570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12.7</v>
      </c>
      <c r="CU13" s="386"/>
      <c r="CV13" s="386"/>
      <c r="CW13" s="386"/>
      <c r="CX13" s="386"/>
      <c r="CY13" s="386"/>
      <c r="CZ13" s="386"/>
      <c r="DA13" s="387"/>
      <c r="DB13" s="385">
        <v>12.8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33306</v>
      </c>
      <c r="S14" s="517"/>
      <c r="T14" s="517"/>
      <c r="U14" s="517"/>
      <c r="V14" s="518"/>
      <c r="W14" s="519"/>
      <c r="X14" s="431"/>
      <c r="Y14" s="431"/>
      <c r="Z14" s="431"/>
      <c r="AA14" s="431"/>
      <c r="AB14" s="432"/>
      <c r="AC14" s="509">
        <v>24</v>
      </c>
      <c r="AD14" s="510"/>
      <c r="AE14" s="510"/>
      <c r="AF14" s="510"/>
      <c r="AG14" s="511"/>
      <c r="AH14" s="509">
        <v>23.7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134.69999999999999</v>
      </c>
      <c r="CU14" s="488"/>
      <c r="CV14" s="488"/>
      <c r="CW14" s="488"/>
      <c r="CX14" s="488"/>
      <c r="CY14" s="488"/>
      <c r="CZ14" s="488"/>
      <c r="DA14" s="489"/>
      <c r="DB14" s="520">
        <v>129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33142</v>
      </c>
      <c r="S15" s="517"/>
      <c r="T15" s="517"/>
      <c r="U15" s="517"/>
      <c r="V15" s="518"/>
      <c r="W15" s="504" t="s">
        <v>131</v>
      </c>
      <c r="X15" s="428"/>
      <c r="Y15" s="428"/>
      <c r="Z15" s="428"/>
      <c r="AA15" s="428"/>
      <c r="AB15" s="429"/>
      <c r="AC15" s="391">
        <v>3125</v>
      </c>
      <c r="AD15" s="392"/>
      <c r="AE15" s="392"/>
      <c r="AF15" s="392"/>
      <c r="AG15" s="393"/>
      <c r="AH15" s="391">
        <v>3544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3757257</v>
      </c>
      <c r="BO15" s="411"/>
      <c r="BP15" s="411"/>
      <c r="BQ15" s="411"/>
      <c r="BR15" s="411"/>
      <c r="BS15" s="411"/>
      <c r="BT15" s="411"/>
      <c r="BU15" s="412"/>
      <c r="BV15" s="410">
        <v>3728047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v>
      </c>
      <c r="AD16" s="510"/>
      <c r="AE16" s="510"/>
      <c r="AF16" s="510"/>
      <c r="AG16" s="511"/>
      <c r="AH16" s="509">
        <v>20.2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8128121</v>
      </c>
      <c r="BO16" s="416"/>
      <c r="BP16" s="416"/>
      <c r="BQ16" s="416"/>
      <c r="BR16" s="416"/>
      <c r="BS16" s="416"/>
      <c r="BT16" s="416"/>
      <c r="BU16" s="417"/>
      <c r="BV16" s="415">
        <v>7907710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9372</v>
      </c>
      <c r="AD17" s="392"/>
      <c r="AE17" s="392"/>
      <c r="AF17" s="392"/>
      <c r="AG17" s="393"/>
      <c r="AH17" s="391">
        <v>9816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4779895</v>
      </c>
      <c r="BO17" s="416"/>
      <c r="BP17" s="416"/>
      <c r="BQ17" s="416"/>
      <c r="BR17" s="416"/>
      <c r="BS17" s="416"/>
      <c r="BT17" s="416"/>
      <c r="BU17" s="417"/>
      <c r="BV17" s="415">
        <v>4738386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264.11</v>
      </c>
      <c r="M18" s="480"/>
      <c r="N18" s="480"/>
      <c r="O18" s="480"/>
      <c r="P18" s="480"/>
      <c r="Q18" s="480"/>
      <c r="R18" s="481"/>
      <c r="S18" s="481"/>
      <c r="T18" s="481"/>
      <c r="U18" s="481"/>
      <c r="V18" s="482"/>
      <c r="W18" s="496"/>
      <c r="X18" s="497"/>
      <c r="Y18" s="497"/>
      <c r="Z18" s="497"/>
      <c r="AA18" s="497"/>
      <c r="AB18" s="505"/>
      <c r="AC18" s="379">
        <v>57</v>
      </c>
      <c r="AD18" s="380"/>
      <c r="AE18" s="380"/>
      <c r="AF18" s="380"/>
      <c r="AG18" s="483"/>
      <c r="AH18" s="379">
        <v>56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9070153</v>
      </c>
      <c r="BO18" s="416"/>
      <c r="BP18" s="416"/>
      <c r="BQ18" s="416"/>
      <c r="BR18" s="416"/>
      <c r="BS18" s="416"/>
      <c r="BT18" s="416"/>
      <c r="BU18" s="417"/>
      <c r="BV18" s="415">
        <v>9205106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12184285</v>
      </c>
      <c r="BO19" s="416"/>
      <c r="BP19" s="416"/>
      <c r="BQ19" s="416"/>
      <c r="BR19" s="416"/>
      <c r="BS19" s="416"/>
      <c r="BT19" s="416"/>
      <c r="BU19" s="417"/>
      <c r="BV19" s="415">
        <v>12860176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11389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24497666</v>
      </c>
      <c r="BO23" s="416"/>
      <c r="BP23" s="416"/>
      <c r="BQ23" s="416"/>
      <c r="BR23" s="416"/>
      <c r="BS23" s="416"/>
      <c r="BT23" s="416"/>
      <c r="BU23" s="417"/>
      <c r="BV23" s="415">
        <v>24738225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7866</v>
      </c>
      <c r="R24" s="392"/>
      <c r="S24" s="392"/>
      <c r="T24" s="392"/>
      <c r="U24" s="392"/>
      <c r="V24" s="393"/>
      <c r="W24" s="457"/>
      <c r="X24" s="448"/>
      <c r="Y24" s="449"/>
      <c r="Z24" s="388" t="s">
        <v>154</v>
      </c>
      <c r="AA24" s="389"/>
      <c r="AB24" s="389"/>
      <c r="AC24" s="389"/>
      <c r="AD24" s="389"/>
      <c r="AE24" s="389"/>
      <c r="AF24" s="389"/>
      <c r="AG24" s="390"/>
      <c r="AH24" s="391">
        <v>311</v>
      </c>
      <c r="AI24" s="392"/>
      <c r="AJ24" s="392"/>
      <c r="AK24" s="392"/>
      <c r="AL24" s="393"/>
      <c r="AM24" s="391">
        <v>900345</v>
      </c>
      <c r="AN24" s="392"/>
      <c r="AO24" s="392"/>
      <c r="AP24" s="392"/>
      <c r="AQ24" s="392"/>
      <c r="AR24" s="393"/>
      <c r="AS24" s="391">
        <v>2895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11062029</v>
      </c>
      <c r="BO24" s="416"/>
      <c r="BP24" s="416"/>
      <c r="BQ24" s="416"/>
      <c r="BR24" s="416"/>
      <c r="BS24" s="416"/>
      <c r="BT24" s="416"/>
      <c r="BU24" s="417"/>
      <c r="BV24" s="415">
        <v>11428473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6203</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775111</v>
      </c>
      <c r="BO25" s="411"/>
      <c r="BP25" s="411"/>
      <c r="BQ25" s="411"/>
      <c r="BR25" s="411"/>
      <c r="BS25" s="411"/>
      <c r="BT25" s="411"/>
      <c r="BU25" s="412"/>
      <c r="BV25" s="410">
        <v>877135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5679</v>
      </c>
      <c r="R26" s="392"/>
      <c r="S26" s="392"/>
      <c r="T26" s="392"/>
      <c r="U26" s="392"/>
      <c r="V26" s="393"/>
      <c r="W26" s="457"/>
      <c r="X26" s="448"/>
      <c r="Y26" s="449"/>
      <c r="Z26" s="388" t="s">
        <v>160</v>
      </c>
      <c r="AA26" s="470"/>
      <c r="AB26" s="470"/>
      <c r="AC26" s="470"/>
      <c r="AD26" s="470"/>
      <c r="AE26" s="470"/>
      <c r="AF26" s="470"/>
      <c r="AG26" s="471"/>
      <c r="AH26" s="391">
        <v>15</v>
      </c>
      <c r="AI26" s="392"/>
      <c r="AJ26" s="392"/>
      <c r="AK26" s="392"/>
      <c r="AL26" s="393"/>
      <c r="AM26" s="391">
        <v>38775</v>
      </c>
      <c r="AN26" s="392"/>
      <c r="AO26" s="392"/>
      <c r="AP26" s="392"/>
      <c r="AQ26" s="392"/>
      <c r="AR26" s="393"/>
      <c r="AS26" s="391">
        <v>2585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3800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645981</v>
      </c>
      <c r="BO27" s="419"/>
      <c r="BP27" s="419"/>
      <c r="BQ27" s="419"/>
      <c r="BR27" s="419"/>
      <c r="BS27" s="419"/>
      <c r="BT27" s="419"/>
      <c r="BU27" s="420"/>
      <c r="BV27" s="418">
        <v>645673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997975</v>
      </c>
      <c r="BO28" s="411"/>
      <c r="BP28" s="411"/>
      <c r="BQ28" s="411"/>
      <c r="BR28" s="411"/>
      <c r="BS28" s="411"/>
      <c r="BT28" s="411"/>
      <c r="BU28" s="412"/>
      <c r="BV28" s="410">
        <v>916476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3350</v>
      </c>
      <c r="R29" s="392"/>
      <c r="S29" s="392"/>
      <c r="T29" s="392"/>
      <c r="U29" s="392"/>
      <c r="V29" s="393"/>
      <c r="W29" s="458"/>
      <c r="X29" s="459"/>
      <c r="Y29" s="460"/>
      <c r="Z29" s="388" t="s">
        <v>170</v>
      </c>
      <c r="AA29" s="389"/>
      <c r="AB29" s="389"/>
      <c r="AC29" s="389"/>
      <c r="AD29" s="389"/>
      <c r="AE29" s="389"/>
      <c r="AF29" s="389"/>
      <c r="AG29" s="390"/>
      <c r="AH29" s="391">
        <v>311</v>
      </c>
      <c r="AI29" s="392"/>
      <c r="AJ29" s="392"/>
      <c r="AK29" s="392"/>
      <c r="AL29" s="393"/>
      <c r="AM29" s="391">
        <v>900345</v>
      </c>
      <c r="AN29" s="392"/>
      <c r="AO29" s="392"/>
      <c r="AP29" s="392"/>
      <c r="AQ29" s="392"/>
      <c r="AR29" s="393"/>
      <c r="AS29" s="391">
        <v>2895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150869</v>
      </c>
      <c r="BO29" s="416"/>
      <c r="BP29" s="416"/>
      <c r="BQ29" s="416"/>
      <c r="BR29" s="416"/>
      <c r="BS29" s="416"/>
      <c r="BT29" s="416"/>
      <c r="BU29" s="417"/>
      <c r="BV29" s="415">
        <v>150831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2602232</v>
      </c>
      <c r="BO30" s="419"/>
      <c r="BP30" s="419"/>
      <c r="BQ30" s="419"/>
      <c r="BR30" s="419"/>
      <c r="BS30" s="419"/>
      <c r="BT30" s="419"/>
      <c r="BU30" s="420"/>
      <c r="BV30" s="418">
        <v>2552731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IF('各会計、関係団体の財政状況及び健全化判断比率'!B37="","",'各会計、関係団体の財政状況及び健全化判断比率'!B37)</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東山梨行政事務組合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甲州市土地開発公社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診療所事業特別会計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IF('各会計、関係団体の財政状況及び健全化判断比率'!B35="","",'各会計、関係団体の財政状況及び健全化判断比率'!B35)</f>
        <v>勝沼ぶどうの丘事業会計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IF('各会計、関係団体の財政状況及び健全化判断比率'!B38="","",'各会計、関係団体の財政状況及び健全化判断比率'!B38)</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東山梨環境衛生組合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IF('各会計、関係団体の財政状況及び健全化判断比率'!B36="","",'各会計、関係団体の財政状況及び健全化判断比率'!B36)</f>
        <v>勝沼病院事業会計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市町村総合事務組合(電子化会館管理・研修会計)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居宅介護予防支援事業特別会計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市町村総合事務組合(最終処分場)</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7</v>
      </c>
      <c r="V39" s="375"/>
      <c r="W39" s="374" t="str">
        <f>IF('各会計、関係団体の財政状況及び健全化判断比率'!B33="","",'各会計、関係団体の財政状況及び健全化判断比率'!B33)</f>
        <v>訪問看護事業特別会計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市町村総合事務組合(入札参加会計)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市町村総合事務組合(交通災害会計)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峡東地域広域水道企業団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甲府・峡東地域ごみ処理施設事務組合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7"/>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9.4600000000000009</v>
      </c>
      <c r="G34" s="33">
        <v>9.82</v>
      </c>
      <c r="H34" s="33">
        <v>10.15</v>
      </c>
      <c r="I34" s="33">
        <v>10.32</v>
      </c>
      <c r="J34" s="34">
        <v>10.23</v>
      </c>
      <c r="K34" s="22"/>
      <c r="L34" s="22"/>
      <c r="M34" s="22"/>
      <c r="N34" s="22"/>
      <c r="O34" s="22"/>
      <c r="P34" s="22"/>
    </row>
    <row r="35" spans="1:16" ht="39" customHeight="1" x14ac:dyDescent="0.15">
      <c r="A35" s="22"/>
      <c r="B35" s="35"/>
      <c r="C35" s="1178" t="s">
        <v>530</v>
      </c>
      <c r="D35" s="1179"/>
      <c r="E35" s="1180"/>
      <c r="F35" s="36">
        <v>7.01</v>
      </c>
      <c r="G35" s="37">
        <v>9.17</v>
      </c>
      <c r="H35" s="37">
        <v>5.12</v>
      </c>
      <c r="I35" s="37">
        <v>8.36</v>
      </c>
      <c r="J35" s="38">
        <v>5.25</v>
      </c>
      <c r="K35" s="22"/>
      <c r="L35" s="22"/>
      <c r="M35" s="22"/>
      <c r="N35" s="22"/>
      <c r="O35" s="22"/>
      <c r="P35" s="22"/>
    </row>
    <row r="36" spans="1:16" ht="39" customHeight="1" x14ac:dyDescent="0.15">
      <c r="A36" s="22"/>
      <c r="B36" s="35"/>
      <c r="C36" s="1178" t="s">
        <v>531</v>
      </c>
      <c r="D36" s="1179"/>
      <c r="E36" s="1180"/>
      <c r="F36" s="36">
        <v>2.34</v>
      </c>
      <c r="G36" s="37">
        <v>2.3199999999999998</v>
      </c>
      <c r="H36" s="37">
        <v>2.6</v>
      </c>
      <c r="I36" s="37">
        <v>2.63</v>
      </c>
      <c r="J36" s="38">
        <v>2.2200000000000002</v>
      </c>
      <c r="K36" s="22"/>
      <c r="L36" s="22"/>
      <c r="M36" s="22"/>
      <c r="N36" s="22"/>
      <c r="O36" s="22"/>
      <c r="P36" s="22"/>
    </row>
    <row r="37" spans="1:16" ht="39" customHeight="1" x14ac:dyDescent="0.15">
      <c r="A37" s="22"/>
      <c r="B37" s="35"/>
      <c r="C37" s="1178" t="s">
        <v>532</v>
      </c>
      <c r="D37" s="1179"/>
      <c r="E37" s="1180"/>
      <c r="F37" s="36">
        <v>0.31</v>
      </c>
      <c r="G37" s="37">
        <v>0.22</v>
      </c>
      <c r="H37" s="37">
        <v>0.06</v>
      </c>
      <c r="I37" s="37">
        <v>0.28999999999999998</v>
      </c>
      <c r="J37" s="38">
        <v>0.45</v>
      </c>
      <c r="K37" s="22"/>
      <c r="L37" s="22"/>
      <c r="M37" s="22"/>
      <c r="N37" s="22"/>
      <c r="O37" s="22"/>
      <c r="P37" s="22"/>
    </row>
    <row r="38" spans="1:16" ht="39" customHeight="1" x14ac:dyDescent="0.15">
      <c r="A38" s="22"/>
      <c r="B38" s="35"/>
      <c r="C38" s="1178" t="s">
        <v>533</v>
      </c>
      <c r="D38" s="1179"/>
      <c r="E38" s="1180"/>
      <c r="F38" s="36">
        <v>0.32</v>
      </c>
      <c r="G38" s="37">
        <v>0.32</v>
      </c>
      <c r="H38" s="37">
        <v>0.34</v>
      </c>
      <c r="I38" s="37">
        <v>0.36</v>
      </c>
      <c r="J38" s="38">
        <v>0.42</v>
      </c>
      <c r="K38" s="22"/>
      <c r="L38" s="22"/>
      <c r="M38" s="22"/>
      <c r="N38" s="22"/>
      <c r="O38" s="22"/>
      <c r="P38" s="22"/>
    </row>
    <row r="39" spans="1:16" ht="39" customHeight="1" x14ac:dyDescent="0.15">
      <c r="A39" s="22"/>
      <c r="B39" s="35"/>
      <c r="C39" s="1178" t="s">
        <v>534</v>
      </c>
      <c r="D39" s="1179"/>
      <c r="E39" s="1180"/>
      <c r="F39" s="36">
        <v>0.91</v>
      </c>
      <c r="G39" s="37">
        <v>0.85</v>
      </c>
      <c r="H39" s="37">
        <v>0.2</v>
      </c>
      <c r="I39" s="37">
        <v>0</v>
      </c>
      <c r="J39" s="38">
        <v>0.27</v>
      </c>
      <c r="K39" s="22"/>
      <c r="L39" s="22"/>
      <c r="M39" s="22"/>
      <c r="N39" s="22"/>
      <c r="O39" s="22"/>
      <c r="P39" s="22"/>
    </row>
    <row r="40" spans="1:16" ht="39" customHeight="1" x14ac:dyDescent="0.15">
      <c r="A40" s="22"/>
      <c r="B40" s="35"/>
      <c r="C40" s="1178" t="s">
        <v>535</v>
      </c>
      <c r="D40" s="1179"/>
      <c r="E40" s="1180"/>
      <c r="F40" s="36">
        <v>0.03</v>
      </c>
      <c r="G40" s="37">
        <v>0.04</v>
      </c>
      <c r="H40" s="37">
        <v>0.05</v>
      </c>
      <c r="I40" s="37">
        <v>7.0000000000000007E-2</v>
      </c>
      <c r="J40" s="38">
        <v>0.04</v>
      </c>
      <c r="K40" s="22"/>
      <c r="L40" s="22"/>
      <c r="M40" s="22"/>
      <c r="N40" s="22"/>
      <c r="O40" s="22"/>
      <c r="P40" s="22"/>
    </row>
    <row r="41" spans="1:16" ht="39" customHeight="1" x14ac:dyDescent="0.15">
      <c r="A41" s="22"/>
      <c r="B41" s="35"/>
      <c r="C41" s="1178" t="s">
        <v>536</v>
      </c>
      <c r="D41" s="1179"/>
      <c r="E41" s="1180"/>
      <c r="F41" s="36">
        <v>0.02</v>
      </c>
      <c r="G41" s="37">
        <v>0.01</v>
      </c>
      <c r="H41" s="37">
        <v>0</v>
      </c>
      <c r="I41" s="37">
        <v>0</v>
      </c>
      <c r="J41" s="38">
        <v>0.02</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0.08</v>
      </c>
      <c r="G43" s="42">
        <v>0.04</v>
      </c>
      <c r="H43" s="42">
        <v>0.06</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7"/>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2154</v>
      </c>
      <c r="L45" s="60">
        <v>2199</v>
      </c>
      <c r="M45" s="60">
        <v>2252</v>
      </c>
      <c r="N45" s="60">
        <v>2120</v>
      </c>
      <c r="O45" s="61">
        <v>2166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695</v>
      </c>
      <c r="L48" s="64">
        <v>704</v>
      </c>
      <c r="M48" s="64">
        <v>700</v>
      </c>
      <c r="N48" s="64">
        <v>706</v>
      </c>
      <c r="O48" s="65">
        <v>713</v>
      </c>
      <c r="P48" s="48"/>
      <c r="Q48" s="48"/>
      <c r="R48" s="48"/>
      <c r="S48" s="48"/>
      <c r="T48" s="48"/>
      <c r="U48" s="48"/>
    </row>
    <row r="49" spans="1:21" ht="30.75" customHeight="1" x14ac:dyDescent="0.15">
      <c r="A49" s="48"/>
      <c r="B49" s="1196"/>
      <c r="C49" s="1197"/>
      <c r="D49" s="62"/>
      <c r="E49" s="1188" t="s">
        <v>16</v>
      </c>
      <c r="F49" s="1188"/>
      <c r="G49" s="1188"/>
      <c r="H49" s="1188"/>
      <c r="I49" s="1188"/>
      <c r="J49" s="1189"/>
      <c r="K49" s="63">
        <v>89</v>
      </c>
      <c r="L49" s="64">
        <v>93</v>
      </c>
      <c r="M49" s="64">
        <v>93</v>
      </c>
      <c r="N49" s="64">
        <v>105</v>
      </c>
      <c r="O49" s="65">
        <v>108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117</v>
      </c>
      <c r="L50" s="64">
        <v>125</v>
      </c>
      <c r="M50" s="64">
        <v>123</v>
      </c>
      <c r="N50" s="64">
        <v>122</v>
      </c>
      <c r="O50" s="65">
        <v>98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1894</v>
      </c>
      <c r="L52" s="64">
        <v>1943</v>
      </c>
      <c r="M52" s="64">
        <v>2090</v>
      </c>
      <c r="N52" s="64">
        <v>2063</v>
      </c>
      <c r="O52" s="65">
        <v>1983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1161</v>
      </c>
      <c r="L53" s="69">
        <v>1178</v>
      </c>
      <c r="M53" s="69">
        <v>1079</v>
      </c>
      <c r="N53" s="69">
        <v>991</v>
      </c>
      <c r="O53" s="70">
        <v>1102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22145</v>
      </c>
      <c r="J41" s="83">
        <v>23715</v>
      </c>
      <c r="K41" s="83">
        <v>24625</v>
      </c>
      <c r="L41" s="83">
        <v>24738</v>
      </c>
      <c r="M41" s="84">
        <v>24498</v>
      </c>
    </row>
    <row r="42" spans="2:13" ht="27.75" customHeight="1" x14ac:dyDescent="0.15">
      <c r="B42" s="1204"/>
      <c r="C42" s="1205"/>
      <c r="D42" s="85"/>
      <c r="E42" s="1208" t="s">
        <v>26</v>
      </c>
      <c r="F42" s="1208"/>
      <c r="G42" s="1208"/>
      <c r="H42" s="1209"/>
      <c r="I42" s="86">
        <v>1237</v>
      </c>
      <c r="J42" s="87">
        <v>1078</v>
      </c>
      <c r="K42" s="87">
        <v>964</v>
      </c>
      <c r="L42" s="87">
        <v>851</v>
      </c>
      <c r="M42" s="88">
        <v>761</v>
      </c>
    </row>
    <row r="43" spans="2:13" ht="27.75" customHeight="1" x14ac:dyDescent="0.15">
      <c r="B43" s="1204"/>
      <c r="C43" s="1205"/>
      <c r="D43" s="85"/>
      <c r="E43" s="1208" t="s">
        <v>27</v>
      </c>
      <c r="F43" s="1208"/>
      <c r="G43" s="1208"/>
      <c r="H43" s="1209"/>
      <c r="I43" s="86">
        <v>10651</v>
      </c>
      <c r="J43" s="87">
        <v>10574</v>
      </c>
      <c r="K43" s="87">
        <v>10334</v>
      </c>
      <c r="L43" s="87">
        <v>10021</v>
      </c>
      <c r="M43" s="88">
        <v>9630</v>
      </c>
    </row>
    <row r="44" spans="2:13" ht="27.75" customHeight="1" x14ac:dyDescent="0.15">
      <c r="B44" s="1204"/>
      <c r="C44" s="1205"/>
      <c r="D44" s="85"/>
      <c r="E44" s="1208" t="s">
        <v>28</v>
      </c>
      <c r="F44" s="1208"/>
      <c r="G44" s="1208"/>
      <c r="H44" s="1209"/>
      <c r="I44" s="86">
        <v>917</v>
      </c>
      <c r="J44" s="87">
        <v>948</v>
      </c>
      <c r="K44" s="87">
        <v>1110</v>
      </c>
      <c r="L44" s="87">
        <v>1657</v>
      </c>
      <c r="M44" s="88">
        <v>2230</v>
      </c>
    </row>
    <row r="45" spans="2:13" ht="27.75" customHeight="1" x14ac:dyDescent="0.15">
      <c r="B45" s="1204"/>
      <c r="C45" s="1205"/>
      <c r="D45" s="85"/>
      <c r="E45" s="1208" t="s">
        <v>29</v>
      </c>
      <c r="F45" s="1208"/>
      <c r="G45" s="1208"/>
      <c r="H45" s="1209"/>
      <c r="I45" s="86">
        <v>3449</v>
      </c>
      <c r="J45" s="87">
        <v>3276</v>
      </c>
      <c r="K45" s="87">
        <v>3079</v>
      </c>
      <c r="L45" s="87">
        <v>3125</v>
      </c>
      <c r="M45" s="88">
        <v>3031</v>
      </c>
    </row>
    <row r="46" spans="2:13" ht="27.75" customHeight="1" x14ac:dyDescent="0.15">
      <c r="B46" s="1204"/>
      <c r="C46" s="1205"/>
      <c r="D46" s="89"/>
      <c r="E46" s="1208" t="s">
        <v>30</v>
      </c>
      <c r="F46" s="1208"/>
      <c r="G46" s="1208"/>
      <c r="H46" s="1209"/>
      <c r="I46" s="86">
        <v>0</v>
      </c>
      <c r="J46" s="87">
        <v>0</v>
      </c>
      <c r="K46" s="87">
        <v>0</v>
      </c>
      <c r="L46" s="87">
        <v>0</v>
      </c>
      <c r="M46" s="88">
        <v>0</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3319</v>
      </c>
      <c r="J50" s="87">
        <v>3422</v>
      </c>
      <c r="K50" s="87">
        <v>2801</v>
      </c>
      <c r="L50" s="87">
        <v>3141</v>
      </c>
      <c r="M50" s="88">
        <v>3320</v>
      </c>
    </row>
    <row r="51" spans="2:13" ht="27.75" customHeight="1" x14ac:dyDescent="0.15">
      <c r="B51" s="1204"/>
      <c r="C51" s="1205"/>
      <c r="D51" s="85"/>
      <c r="E51" s="1208" t="s">
        <v>36</v>
      </c>
      <c r="F51" s="1208"/>
      <c r="G51" s="1208"/>
      <c r="H51" s="1209"/>
      <c r="I51" s="86">
        <v>2583</v>
      </c>
      <c r="J51" s="87">
        <v>2358</v>
      </c>
      <c r="K51" s="87">
        <v>2209</v>
      </c>
      <c r="L51" s="87">
        <v>2075</v>
      </c>
      <c r="M51" s="88">
        <v>1358</v>
      </c>
    </row>
    <row r="52" spans="2:13" ht="27.75" customHeight="1" x14ac:dyDescent="0.15">
      <c r="B52" s="1206"/>
      <c r="C52" s="1207"/>
      <c r="D52" s="85"/>
      <c r="E52" s="1208" t="s">
        <v>37</v>
      </c>
      <c r="F52" s="1208"/>
      <c r="G52" s="1208"/>
      <c r="H52" s="1209"/>
      <c r="I52" s="86">
        <v>22232</v>
      </c>
      <c r="J52" s="87">
        <v>23399</v>
      </c>
      <c r="K52" s="87">
        <v>24123</v>
      </c>
      <c r="L52" s="87">
        <v>24330</v>
      </c>
      <c r="M52" s="88">
        <v>24389</v>
      </c>
    </row>
    <row r="53" spans="2:13" ht="27.75" customHeight="1" thickBot="1" x14ac:dyDescent="0.2">
      <c r="B53" s="1210" t="s">
        <v>38</v>
      </c>
      <c r="C53" s="1211"/>
      <c r="D53" s="92"/>
      <c r="E53" s="1212" t="s">
        <v>39</v>
      </c>
      <c r="F53" s="1212"/>
      <c r="G53" s="1212"/>
      <c r="H53" s="1213"/>
      <c r="I53" s="93">
        <v>10265</v>
      </c>
      <c r="J53" s="94">
        <v>10412</v>
      </c>
      <c r="K53" s="94">
        <v>10979</v>
      </c>
      <c r="L53" s="94">
        <v>10845</v>
      </c>
      <c r="M53" s="95">
        <v>11081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VY191"/>
  <sheetViews>
    <sheetView showGridLines="0" tabSelected="1" topLeftCell="A7" zoomScale="55" zoomScaleNormal="55" zoomScaleSheetLayoutView="55" workbookViewId="0">
      <selection activeCell="L39" sqref="L3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t="s">
        <v>565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559</v>
      </c>
      <c r="H51" s="1248"/>
      <c r="I51" s="1253" t="s">
        <v>560</v>
      </c>
      <c r="J51" s="1253"/>
      <c r="K51" s="1255"/>
      <c r="L51" s="1255"/>
      <c r="M51" s="1255"/>
      <c r="N51" s="1221">
        <v>129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25">
        <v>74.900000000000006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560</v>
      </c>
      <c r="J55" s="1233"/>
      <c r="K55" s="1255"/>
      <c r="L55" s="1255"/>
      <c r="M55" s="1255"/>
      <c r="N55" s="1221">
        <v>32.799999999999997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25">
        <v>58.6</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559</v>
      </c>
      <c r="H73" s="1248"/>
      <c r="I73" s="1253" t="s">
        <v>560</v>
      </c>
      <c r="J73" s="1253"/>
      <c r="K73" s="1234">
        <v>121.3</v>
      </c>
      <c r="L73" s="1234">
        <v>121.9</v>
      </c>
      <c r="M73" s="1221">
        <v>132.4</v>
      </c>
      <c r="N73" s="1221">
        <v>129</v>
      </c>
      <c r="O73" s="1221">
        <v>134.69999999999999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13.7</v>
      </c>
      <c r="L75" s="1225">
        <v>13.7</v>
      </c>
      <c r="M75" s="1225">
        <v>13.5</v>
      </c>
      <c r="N75" s="1225">
        <v>12.8</v>
      </c>
      <c r="O75" s="1225">
        <v>12.7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560</v>
      </c>
      <c r="J77" s="1233"/>
      <c r="K77" s="1234">
        <v>64.599999999999994</v>
      </c>
      <c r="L77" s="1234">
        <v>52.8</v>
      </c>
      <c r="M77" s="1221">
        <v>48.6</v>
      </c>
      <c r="N77" s="1221">
        <v>32.799999999999997</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12.4</v>
      </c>
      <c r="L79" s="1224">
        <v>11.5</v>
      </c>
      <c r="M79" s="1224">
        <v>10.4</v>
      </c>
      <c r="N79" s="1224">
        <v>9.5</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82190</v>
      </c>
      <c r="E3" s="118"/>
      <c r="F3" s="119">
        <v>70489</v>
      </c>
      <c r="G3" s="120"/>
      <c r="H3" s="121"/>
    </row>
    <row r="4" spans="1:8" x14ac:dyDescent="0.15">
      <c r="A4" s="122"/>
      <c r="B4" s="123"/>
      <c r="C4" s="124"/>
      <c r="D4" s="125">
        <v>49730</v>
      </c>
      <c r="E4" s="126"/>
      <c r="F4" s="127">
        <v>37817</v>
      </c>
      <c r="G4" s="128"/>
      <c r="H4" s="129"/>
    </row>
    <row r="5" spans="1:8" x14ac:dyDescent="0.15">
      <c r="A5" s="110" t="s">
        <v>516</v>
      </c>
      <c r="B5" s="115"/>
      <c r="C5" s="116"/>
      <c r="D5" s="117">
        <v>119037</v>
      </c>
      <c r="E5" s="118"/>
      <c r="F5" s="119">
        <v>84389</v>
      </c>
      <c r="G5" s="120"/>
      <c r="H5" s="121"/>
    </row>
    <row r="6" spans="1:8" x14ac:dyDescent="0.15">
      <c r="A6" s="122"/>
      <c r="B6" s="123"/>
      <c r="C6" s="124"/>
      <c r="D6" s="125">
        <v>80245</v>
      </c>
      <c r="E6" s="126"/>
      <c r="F6" s="127">
        <v>44339</v>
      </c>
      <c r="G6" s="128"/>
      <c r="H6" s="129"/>
    </row>
    <row r="7" spans="1:8" x14ac:dyDescent="0.15">
      <c r="A7" s="110" t="s">
        <v>517</v>
      </c>
      <c r="B7" s="115"/>
      <c r="C7" s="116"/>
      <c r="D7" s="117">
        <v>104948</v>
      </c>
      <c r="E7" s="118"/>
      <c r="F7" s="119">
        <v>83623</v>
      </c>
      <c r="G7" s="120"/>
      <c r="H7" s="121"/>
    </row>
    <row r="8" spans="1:8" x14ac:dyDescent="0.15">
      <c r="A8" s="122"/>
      <c r="B8" s="123"/>
      <c r="C8" s="124"/>
      <c r="D8" s="125">
        <v>66068</v>
      </c>
      <c r="E8" s="126"/>
      <c r="F8" s="127">
        <v>48787</v>
      </c>
      <c r="G8" s="128"/>
      <c r="H8" s="129"/>
    </row>
    <row r="9" spans="1:8" x14ac:dyDescent="0.15">
      <c r="A9" s="110" t="s">
        <v>518</v>
      </c>
      <c r="B9" s="115"/>
      <c r="C9" s="116"/>
      <c r="D9" s="117">
        <v>72991</v>
      </c>
      <c r="E9" s="118"/>
      <c r="F9" s="119">
        <v>87974</v>
      </c>
      <c r="G9" s="120"/>
      <c r="H9" s="121"/>
    </row>
    <row r="10" spans="1:8" x14ac:dyDescent="0.15">
      <c r="A10" s="122"/>
      <c r="B10" s="123"/>
      <c r="C10" s="124"/>
      <c r="D10" s="125">
        <v>35021</v>
      </c>
      <c r="E10" s="126"/>
      <c r="F10" s="127">
        <v>48183</v>
      </c>
      <c r="G10" s="128"/>
      <c r="H10" s="129"/>
    </row>
    <row r="11" spans="1:8" x14ac:dyDescent="0.15">
      <c r="A11" s="110" t="s">
        <v>519</v>
      </c>
      <c r="B11" s="115"/>
      <c r="C11" s="116"/>
      <c r="D11" s="117">
        <v>63774</v>
      </c>
      <c r="E11" s="118"/>
      <c r="F11" s="119">
        <v>83280</v>
      </c>
      <c r="G11" s="120"/>
      <c r="H11" s="121"/>
    </row>
    <row r="12" spans="1:8" x14ac:dyDescent="0.15">
      <c r="A12" s="122"/>
      <c r="B12" s="123"/>
      <c r="C12" s="130"/>
      <c r="D12" s="125">
        <v>37515</v>
      </c>
      <c r="E12" s="126"/>
      <c r="F12" s="127">
        <v>43123</v>
      </c>
      <c r="G12" s="128"/>
      <c r="H12" s="129"/>
    </row>
    <row r="13" spans="1:8" x14ac:dyDescent="0.15">
      <c r="A13" s="110"/>
      <c r="B13" s="115"/>
      <c r="C13" s="131"/>
      <c r="D13" s="132">
        <v>88588</v>
      </c>
      <c r="E13" s="133"/>
      <c r="F13" s="134">
        <v>81951</v>
      </c>
      <c r="G13" s="135"/>
      <c r="H13" s="121"/>
    </row>
    <row r="14" spans="1:8" x14ac:dyDescent="0.15">
      <c r="A14" s="122"/>
      <c r="B14" s="123"/>
      <c r="C14" s="124"/>
      <c r="D14" s="125">
        <v>53716</v>
      </c>
      <c r="E14" s="126"/>
      <c r="F14" s="127">
        <v>44450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7.02</v>
      </c>
      <c r="C19" s="136">
        <f>ROUND(VALUE(SUBSTITUTE(実質収支比率等に係る経年分析!G$48,"▲","-")),2)</f>
        <v>9.18</v>
      </c>
      <c r="D19" s="136">
        <f>ROUND(VALUE(SUBSTITUTE(実質収支比率等に係る経年分析!H$48,"▲","-")),2)</f>
        <v>5.12</v>
      </c>
      <c r="E19" s="136">
        <f>ROUND(VALUE(SUBSTITUTE(実質収支比率等に係る経年分析!I$48,"▲","-")),2)</f>
        <v>8.36</v>
      </c>
      <c r="F19" s="136">
        <f>ROUND(VALUE(SUBSTITUTE(実質収支比率等に係る経年分析!J$48,"▲","-")),2)</f>
        <v>5.26</v>
      </c>
    </row>
    <row r="20" spans="1:11" x14ac:dyDescent="0.15">
      <c r="A20" s="136" t="s">
        <v>44</v>
      </c>
      <c r="B20" s="136">
        <f>ROUND(VALUE(SUBSTITUTE(実質収支比率等に係る経年分析!F$47,"▲","-")),2)</f>
        <v>14.88</v>
      </c>
      <c r="C20" s="136">
        <f>ROUND(VALUE(SUBSTITUTE(実質収支比率等に係る経年分析!G$47,"▲","-")),2)</f>
        <v>14.69</v>
      </c>
      <c r="D20" s="136">
        <f>ROUND(VALUE(SUBSTITUTE(実質収支比率等に係る経年分析!H$47,"▲","-")),2)</f>
        <v>8.9700000000000006</v>
      </c>
      <c r="E20" s="136">
        <f>ROUND(VALUE(SUBSTITUTE(実質収支比率等に係る経年分析!I$47,"▲","-")),2)</f>
        <v>8.89</v>
      </c>
      <c r="F20" s="136">
        <f>ROUND(VALUE(SUBSTITUTE(実質収支比率等に係る経年分析!J$47,"▲","-")),2)</f>
        <v>9.81</v>
      </c>
    </row>
    <row r="21" spans="1:11" x14ac:dyDescent="0.15">
      <c r="A21" s="136" t="s">
        <v>45</v>
      </c>
      <c r="B21" s="136">
        <f>IF(ISNUMBER(VALUE(SUBSTITUTE(実質収支比率等に係る経年分析!F$49,"▲","-"))),ROUND(VALUE(SUBSTITUTE(実質収支比率等に係る経年分析!F$49,"▲","-")),2),NA())</f>
        <v>1.27</v>
      </c>
      <c r="C21" s="136">
        <f>IF(ISNUMBER(VALUE(SUBSTITUTE(実質収支比率等に係る経年分析!G$49,"▲","-"))),ROUND(VALUE(SUBSTITUTE(実質収支比率等に係る経年分析!G$49,"▲","-")),2),NA())</f>
        <v>2.25</v>
      </c>
      <c r="D21" s="136">
        <f>IF(ISNUMBER(VALUE(SUBSTITUTE(実質収支比率等に係る経年分析!H$49,"▲","-"))),ROUND(VALUE(SUBSTITUTE(実質収支比率等に係る経年分析!H$49,"▲","-")),2),NA())</f>
        <v>-9.99</v>
      </c>
      <c r="E21" s="136">
        <f>IF(ISNUMBER(VALUE(SUBSTITUTE(実質収支比率等に係る経年分析!I$49,"▲","-"))),ROUND(VALUE(SUBSTITUTE(実質収支比率等に係る経年分析!I$49,"▲","-")),2),NA())</f>
        <v>3.29</v>
      </c>
      <c r="F21" s="136">
        <f>IF(ISNUMBER(VALUE(SUBSTITUTE(実質収支比率等に係る経年分析!J$49,"▲","-"))),ROUND(VALUE(SUBSTITUTE(実質収支比率等に係る経年分析!J$49,"▲","-")),2),NA())</f>
        <v>-2.42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居宅介護予防支援事業特別会計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勝沼病院事業会計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勝沼ぶどうの丘事業会計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2.3199999999999998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2.2200000000000002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9.4600000000000009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1894</v>
      </c>
      <c r="E42" s="138"/>
      <c r="F42" s="138"/>
      <c r="G42" s="138">
        <f>'実質公債費比率（分子）の構造'!L$52</f>
        <v>1943</v>
      </c>
      <c r="H42" s="138"/>
      <c r="I42" s="138"/>
      <c r="J42" s="138">
        <f>'実質公債費比率（分子）の構造'!M$52</f>
        <v>2090</v>
      </c>
      <c r="K42" s="138"/>
      <c r="L42" s="138"/>
      <c r="M42" s="138">
        <f>'実質公債費比率（分子）の構造'!N$52</f>
        <v>2063</v>
      </c>
      <c r="N42" s="138"/>
      <c r="O42" s="138"/>
      <c r="P42" s="138">
        <f>'実質公債費比率（分子）の構造'!O$52</f>
        <v>1983</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54</v>
      </c>
      <c r="B44" s="138">
        <f>'実質公債費比率（分子）の構造'!K$50</f>
        <v>117</v>
      </c>
      <c r="C44" s="138"/>
      <c r="D44" s="138"/>
      <c r="E44" s="138">
        <f>'実質公債費比率（分子）の構造'!L$50</f>
        <v>125</v>
      </c>
      <c r="F44" s="138"/>
      <c r="G44" s="138"/>
      <c r="H44" s="138">
        <f>'実質公債費比率（分子）の構造'!M$50</f>
        <v>123</v>
      </c>
      <c r="I44" s="138"/>
      <c r="J44" s="138"/>
      <c r="K44" s="138">
        <f>'実質公債費比率（分子）の構造'!N$50</f>
        <v>122</v>
      </c>
      <c r="L44" s="138"/>
      <c r="M44" s="138"/>
      <c r="N44" s="138">
        <f>'実質公債費比率（分子）の構造'!O$50</f>
        <v>98</v>
      </c>
      <c r="O44" s="138"/>
      <c r="P44" s="138"/>
    </row>
    <row r="45" spans="1:16" x14ac:dyDescent="0.15">
      <c r="A45" s="138" t="s">
        <v>55</v>
      </c>
      <c r="B45" s="138">
        <f>'実質公債費比率（分子）の構造'!K$49</f>
        <v>89</v>
      </c>
      <c r="C45" s="138"/>
      <c r="D45" s="138"/>
      <c r="E45" s="138">
        <f>'実質公債費比率（分子）の構造'!L$49</f>
        <v>93</v>
      </c>
      <c r="F45" s="138"/>
      <c r="G45" s="138"/>
      <c r="H45" s="138">
        <f>'実質公債費比率（分子）の構造'!M$49</f>
        <v>93</v>
      </c>
      <c r="I45" s="138"/>
      <c r="J45" s="138"/>
      <c r="K45" s="138">
        <f>'実質公債費比率（分子）の構造'!N$49</f>
        <v>105</v>
      </c>
      <c r="L45" s="138"/>
      <c r="M45" s="138"/>
      <c r="N45" s="138">
        <f>'実質公債費比率（分子）の構造'!O$49</f>
        <v>108</v>
      </c>
      <c r="O45" s="138"/>
      <c r="P45" s="138"/>
    </row>
    <row r="46" spans="1:16" x14ac:dyDescent="0.15">
      <c r="A46" s="138" t="s">
        <v>56</v>
      </c>
      <c r="B46" s="138">
        <f>'実質公債費比率（分子）の構造'!K$48</f>
        <v>695</v>
      </c>
      <c r="C46" s="138"/>
      <c r="D46" s="138"/>
      <c r="E46" s="138">
        <f>'実質公債費比率（分子）の構造'!L$48</f>
        <v>704</v>
      </c>
      <c r="F46" s="138"/>
      <c r="G46" s="138"/>
      <c r="H46" s="138">
        <f>'実質公債費比率（分子）の構造'!M$48</f>
        <v>700</v>
      </c>
      <c r="I46" s="138"/>
      <c r="J46" s="138"/>
      <c r="K46" s="138">
        <f>'実質公債費比率（分子）の構造'!N$48</f>
        <v>706</v>
      </c>
      <c r="L46" s="138"/>
      <c r="M46" s="138"/>
      <c r="N46" s="138">
        <f>'実質公債費比率（分子）の構造'!O$48</f>
        <v>713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2154</v>
      </c>
      <c r="C49" s="138"/>
      <c r="D49" s="138"/>
      <c r="E49" s="138">
        <f>'実質公債費比率（分子）の構造'!L$45</f>
        <v>2199</v>
      </c>
      <c r="F49" s="138"/>
      <c r="G49" s="138"/>
      <c r="H49" s="138">
        <f>'実質公債費比率（分子）の構造'!M$45</f>
        <v>2252</v>
      </c>
      <c r="I49" s="138"/>
      <c r="J49" s="138"/>
      <c r="K49" s="138">
        <f>'実質公債費比率（分子）の構造'!N$45</f>
        <v>2120</v>
      </c>
      <c r="L49" s="138"/>
      <c r="M49" s="138"/>
      <c r="N49" s="138">
        <f>'実質公債費比率（分子）の構造'!O$45</f>
        <v>2166</v>
      </c>
      <c r="O49" s="138"/>
      <c r="P49" s="138"/>
    </row>
    <row r="50" spans="1:16" x14ac:dyDescent="0.15">
      <c r="A50" s="138" t="s">
        <v>60</v>
      </c>
      <c r="B50" s="138" t="e">
        <f>NA()</f>
        <v>#N/A</v>
      </c>
      <c r="C50" s="138">
        <f>IF(ISNUMBER('実質公債費比率（分子）の構造'!K$53),'実質公債費比率（分子）の構造'!K$53,NA())</f>
        <v>1161</v>
      </c>
      <c r="D50" s="138" t="e">
        <f>NA()</f>
        <v>#N/A</v>
      </c>
      <c r="E50" s="138" t="e">
        <f>NA()</f>
        <v>#N/A</v>
      </c>
      <c r="F50" s="138">
        <f>IF(ISNUMBER('実質公債費比率（分子）の構造'!L$53),'実質公債費比率（分子）の構造'!L$53,NA())</f>
        <v>1178</v>
      </c>
      <c r="G50" s="138" t="e">
        <f>NA()</f>
        <v>#N/A</v>
      </c>
      <c r="H50" s="138" t="e">
        <f>NA()</f>
        <v>#N/A</v>
      </c>
      <c r="I50" s="138">
        <f>IF(ISNUMBER('実質公債費比率（分子）の構造'!M$53),'実質公債費比率（分子）の構造'!M$53,NA())</f>
        <v>1079</v>
      </c>
      <c r="J50" s="138" t="e">
        <f>NA()</f>
        <v>#N/A</v>
      </c>
      <c r="K50" s="138" t="e">
        <f>NA()</f>
        <v>#N/A</v>
      </c>
      <c r="L50" s="138">
        <f>IF(ISNUMBER('実質公債費比率（分子）の構造'!N$53),'実質公債費比率（分子）の構造'!N$53,NA())</f>
        <v>991</v>
      </c>
      <c r="M50" s="138" t="e">
        <f>NA()</f>
        <v>#N/A</v>
      </c>
      <c r="N50" s="138" t="e">
        <f>NA()</f>
        <v>#N/A</v>
      </c>
      <c r="O50" s="138">
        <f>IF(ISNUMBER('実質公債費比率（分子）の構造'!O$53),'実質公債費比率（分子）の構造'!O$53,NA())</f>
        <v>1102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22232</v>
      </c>
      <c r="E56" s="137"/>
      <c r="F56" s="137"/>
      <c r="G56" s="137">
        <f>'将来負担比率（分子）の構造'!J$52</f>
        <v>23399</v>
      </c>
      <c r="H56" s="137"/>
      <c r="I56" s="137"/>
      <c r="J56" s="137">
        <f>'将来負担比率（分子）の構造'!K$52</f>
        <v>24123</v>
      </c>
      <c r="K56" s="137"/>
      <c r="L56" s="137"/>
      <c r="M56" s="137">
        <f>'将来負担比率（分子）の構造'!L$52</f>
        <v>24330</v>
      </c>
      <c r="N56" s="137"/>
      <c r="O56" s="137"/>
      <c r="P56" s="137">
        <f>'将来負担比率（分子）の構造'!M$52</f>
        <v>24389</v>
      </c>
    </row>
    <row r="57" spans="1:16" x14ac:dyDescent="0.15">
      <c r="A57" s="137" t="s">
        <v>36</v>
      </c>
      <c r="B57" s="137"/>
      <c r="C57" s="137"/>
      <c r="D57" s="137">
        <f>'将来負担比率（分子）の構造'!I$51</f>
        <v>2583</v>
      </c>
      <c r="E57" s="137"/>
      <c r="F57" s="137"/>
      <c r="G57" s="137">
        <f>'将来負担比率（分子）の構造'!J$51</f>
        <v>2358</v>
      </c>
      <c r="H57" s="137"/>
      <c r="I57" s="137"/>
      <c r="J57" s="137">
        <f>'将来負担比率（分子）の構造'!K$51</f>
        <v>2209</v>
      </c>
      <c r="K57" s="137"/>
      <c r="L57" s="137"/>
      <c r="M57" s="137">
        <f>'将来負担比率（分子）の構造'!L$51</f>
        <v>2075</v>
      </c>
      <c r="N57" s="137"/>
      <c r="O57" s="137"/>
      <c r="P57" s="137">
        <f>'将来負担比率（分子）の構造'!M$51</f>
        <v>1358</v>
      </c>
    </row>
    <row r="58" spans="1:16" x14ac:dyDescent="0.15">
      <c r="A58" s="137" t="s">
        <v>35</v>
      </c>
      <c r="B58" s="137"/>
      <c r="C58" s="137"/>
      <c r="D58" s="137">
        <f>'将来負担比率（分子）の構造'!I$50</f>
        <v>3319</v>
      </c>
      <c r="E58" s="137"/>
      <c r="F58" s="137"/>
      <c r="G58" s="137">
        <f>'将来負担比率（分子）の構造'!J$50</f>
        <v>3422</v>
      </c>
      <c r="H58" s="137"/>
      <c r="I58" s="137"/>
      <c r="J58" s="137">
        <f>'将来負担比率（分子）の構造'!K$50</f>
        <v>2801</v>
      </c>
      <c r="K58" s="137"/>
      <c r="L58" s="137"/>
      <c r="M58" s="137">
        <f>'将来負担比率（分子）の構造'!L$50</f>
        <v>3141</v>
      </c>
      <c r="N58" s="137"/>
      <c r="O58" s="137"/>
      <c r="P58" s="137">
        <f>'将来負担比率（分子）の構造'!M$50</f>
        <v>3320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3449</v>
      </c>
      <c r="C62" s="137"/>
      <c r="D62" s="137"/>
      <c r="E62" s="137">
        <f>'将来負担比率（分子）の構造'!J$45</f>
        <v>3276</v>
      </c>
      <c r="F62" s="137"/>
      <c r="G62" s="137"/>
      <c r="H62" s="137">
        <f>'将来負担比率（分子）の構造'!K$45</f>
        <v>3079</v>
      </c>
      <c r="I62" s="137"/>
      <c r="J62" s="137"/>
      <c r="K62" s="137">
        <f>'将来負担比率（分子）の構造'!L$45</f>
        <v>3125</v>
      </c>
      <c r="L62" s="137"/>
      <c r="M62" s="137"/>
      <c r="N62" s="137">
        <f>'将来負担比率（分子）の構造'!M$45</f>
        <v>3031</v>
      </c>
      <c r="O62" s="137"/>
      <c r="P62" s="137"/>
    </row>
    <row r="63" spans="1:16" x14ac:dyDescent="0.15">
      <c r="A63" s="137" t="s">
        <v>28</v>
      </c>
      <c r="B63" s="137">
        <f>'将来負担比率（分子）の構造'!I$44</f>
        <v>917</v>
      </c>
      <c r="C63" s="137"/>
      <c r="D63" s="137"/>
      <c r="E63" s="137">
        <f>'将来負担比率（分子）の構造'!J$44</f>
        <v>948</v>
      </c>
      <c r="F63" s="137"/>
      <c r="G63" s="137"/>
      <c r="H63" s="137">
        <f>'将来負担比率（分子）の構造'!K$44</f>
        <v>1110</v>
      </c>
      <c r="I63" s="137"/>
      <c r="J63" s="137"/>
      <c r="K63" s="137">
        <f>'将来負担比率（分子）の構造'!L$44</f>
        <v>1657</v>
      </c>
      <c r="L63" s="137"/>
      <c r="M63" s="137"/>
      <c r="N63" s="137">
        <f>'将来負担比率（分子）の構造'!M$44</f>
        <v>2230</v>
      </c>
      <c r="O63" s="137"/>
      <c r="P63" s="137"/>
    </row>
    <row r="64" spans="1:16" x14ac:dyDescent="0.15">
      <c r="A64" s="137" t="s">
        <v>27</v>
      </c>
      <c r="B64" s="137">
        <f>'将来負担比率（分子）の構造'!I$43</f>
        <v>10651</v>
      </c>
      <c r="C64" s="137"/>
      <c r="D64" s="137"/>
      <c r="E64" s="137">
        <f>'将来負担比率（分子）の構造'!J$43</f>
        <v>10574</v>
      </c>
      <c r="F64" s="137"/>
      <c r="G64" s="137"/>
      <c r="H64" s="137">
        <f>'将来負担比率（分子）の構造'!K$43</f>
        <v>10334</v>
      </c>
      <c r="I64" s="137"/>
      <c r="J64" s="137"/>
      <c r="K64" s="137">
        <f>'将来負担比率（分子）の構造'!L$43</f>
        <v>10021</v>
      </c>
      <c r="L64" s="137"/>
      <c r="M64" s="137"/>
      <c r="N64" s="137">
        <f>'将来負担比率（分子）の構造'!M$43</f>
        <v>9630</v>
      </c>
      <c r="O64" s="137"/>
      <c r="P64" s="137"/>
    </row>
    <row r="65" spans="1:16" x14ac:dyDescent="0.15">
      <c r="A65" s="137" t="s">
        <v>26</v>
      </c>
      <c r="B65" s="137">
        <f>'将来負担比率（分子）の構造'!I$42</f>
        <v>1237</v>
      </c>
      <c r="C65" s="137"/>
      <c r="D65" s="137"/>
      <c r="E65" s="137">
        <f>'将来負担比率（分子）の構造'!J$42</f>
        <v>1078</v>
      </c>
      <c r="F65" s="137"/>
      <c r="G65" s="137"/>
      <c r="H65" s="137">
        <f>'将来負担比率（分子）の構造'!K$42</f>
        <v>964</v>
      </c>
      <c r="I65" s="137"/>
      <c r="J65" s="137"/>
      <c r="K65" s="137">
        <f>'将来負担比率（分子）の構造'!L$42</f>
        <v>851</v>
      </c>
      <c r="L65" s="137"/>
      <c r="M65" s="137"/>
      <c r="N65" s="137">
        <f>'将来負担比率（分子）の構造'!M$42</f>
        <v>761</v>
      </c>
      <c r="O65" s="137"/>
      <c r="P65" s="137"/>
    </row>
    <row r="66" spans="1:16" x14ac:dyDescent="0.15">
      <c r="A66" s="137" t="s">
        <v>25</v>
      </c>
      <c r="B66" s="137">
        <f>'将来負担比率（分子）の構造'!I$41</f>
        <v>22145</v>
      </c>
      <c r="C66" s="137"/>
      <c r="D66" s="137"/>
      <c r="E66" s="137">
        <f>'将来負担比率（分子）の構造'!J$41</f>
        <v>23715</v>
      </c>
      <c r="F66" s="137"/>
      <c r="G66" s="137"/>
      <c r="H66" s="137">
        <f>'将来負担比率（分子）の構造'!K$41</f>
        <v>24625</v>
      </c>
      <c r="I66" s="137"/>
      <c r="J66" s="137"/>
      <c r="K66" s="137">
        <f>'将来負担比率（分子）の構造'!L$41</f>
        <v>24738</v>
      </c>
      <c r="L66" s="137"/>
      <c r="M66" s="137"/>
      <c r="N66" s="137">
        <f>'将来負担比率（分子）の構造'!M$41</f>
        <v>24498</v>
      </c>
      <c r="O66" s="137"/>
      <c r="P66" s="137"/>
    </row>
    <row r="67" spans="1:16" x14ac:dyDescent="0.15">
      <c r="A67" s="137" t="s">
        <v>64</v>
      </c>
      <c r="B67" s="137" t="e">
        <f>NA()</f>
        <v>#N/A</v>
      </c>
      <c r="C67" s="137">
        <f>IF(ISNUMBER('将来負担比率（分子）の構造'!I$53), IF('将来負担比率（分子）の構造'!I$53 &lt; 0, 0, '将来負担比率（分子）の構造'!I$53), NA())</f>
        <v>10265</v>
      </c>
      <c r="D67" s="137" t="e">
        <f>NA()</f>
        <v>#N/A</v>
      </c>
      <c r="E67" s="137" t="e">
        <f>NA()</f>
        <v>#N/A</v>
      </c>
      <c r="F67" s="137">
        <f>IF(ISNUMBER('将来負担比率（分子）の構造'!J$53), IF('将来負担比率（分子）の構造'!J$53 &lt; 0, 0, '将来負担比率（分子）の構造'!J$53), NA())</f>
        <v>10412</v>
      </c>
      <c r="G67" s="137" t="e">
        <f>NA()</f>
        <v>#N/A</v>
      </c>
      <c r="H67" s="137" t="e">
        <f>NA()</f>
        <v>#N/A</v>
      </c>
      <c r="I67" s="137">
        <f>IF(ISNUMBER('将来負担比率（分子）の構造'!K$53), IF('将来負担比率（分子）の構造'!K$53 &lt; 0, 0, '将来負担比率（分子）の構造'!K$53), NA())</f>
        <v>10979</v>
      </c>
      <c r="J67" s="137" t="e">
        <f>NA()</f>
        <v>#N/A</v>
      </c>
      <c r="K67" s="137" t="e">
        <f>NA()</f>
        <v>#N/A</v>
      </c>
      <c r="L67" s="137">
        <f>IF(ISNUMBER('将来負担比率（分子）の構造'!L$53), IF('将来負担比率（分子）の構造'!L$53 &lt; 0, 0, '将来負担比率（分子）の構造'!L$53), NA())</f>
        <v>10845</v>
      </c>
      <c r="M67" s="137" t="e">
        <f>NA()</f>
        <v>#N/A</v>
      </c>
      <c r="N67" s="137" t="e">
        <f>NA()</f>
        <v>#N/A</v>
      </c>
      <c r="O67" s="137">
        <f>IF(ISNUMBER('将来負担比率（分子）の構造'!M$53), IF('将来負担比率（分子）の構造'!M$53 &lt; 0, 0, '将来負担比率（分子）の構造'!M$53), NA())</f>
        <v>11081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4082023</v>
      </c>
      <c r="S5" s="671"/>
      <c r="T5" s="671"/>
      <c r="U5" s="671"/>
      <c r="V5" s="671"/>
      <c r="W5" s="671"/>
      <c r="X5" s="671"/>
      <c r="Y5" s="718"/>
      <c r="Z5" s="731">
        <v>22.5</v>
      </c>
      <c r="AA5" s="731"/>
      <c r="AB5" s="731"/>
      <c r="AC5" s="731"/>
      <c r="AD5" s="732">
        <v>4079963</v>
      </c>
      <c r="AE5" s="732"/>
      <c r="AF5" s="732"/>
      <c r="AG5" s="732"/>
      <c r="AH5" s="732"/>
      <c r="AI5" s="732"/>
      <c r="AJ5" s="732"/>
      <c r="AK5" s="732"/>
      <c r="AL5" s="719">
        <v>42.2</v>
      </c>
      <c r="AM5" s="688"/>
      <c r="AN5" s="688"/>
      <c r="AO5" s="720"/>
      <c r="AP5" s="707" t="s">
        <v>209</v>
      </c>
      <c r="AQ5" s="708"/>
      <c r="AR5" s="708"/>
      <c r="AS5" s="708"/>
      <c r="AT5" s="708"/>
      <c r="AU5" s="708"/>
      <c r="AV5" s="708"/>
      <c r="AW5" s="708"/>
      <c r="AX5" s="708"/>
      <c r="AY5" s="708"/>
      <c r="AZ5" s="708"/>
      <c r="BA5" s="708"/>
      <c r="BB5" s="708"/>
      <c r="BC5" s="708"/>
      <c r="BD5" s="708"/>
      <c r="BE5" s="708"/>
      <c r="BF5" s="709"/>
      <c r="BG5" s="620">
        <v>4059726</v>
      </c>
      <c r="BH5" s="621"/>
      <c r="BI5" s="621"/>
      <c r="BJ5" s="621"/>
      <c r="BK5" s="621"/>
      <c r="BL5" s="621"/>
      <c r="BM5" s="621"/>
      <c r="BN5" s="622"/>
      <c r="BO5" s="673">
        <v>99.5</v>
      </c>
      <c r="BP5" s="673"/>
      <c r="BQ5" s="673"/>
      <c r="BR5" s="673"/>
      <c r="BS5" s="674">
        <v>6466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113174</v>
      </c>
      <c r="S6" s="621"/>
      <c r="T6" s="621"/>
      <c r="U6" s="621"/>
      <c r="V6" s="621"/>
      <c r="W6" s="621"/>
      <c r="X6" s="621"/>
      <c r="Y6" s="622"/>
      <c r="Z6" s="673">
        <v>0.6</v>
      </c>
      <c r="AA6" s="673"/>
      <c r="AB6" s="673"/>
      <c r="AC6" s="673"/>
      <c r="AD6" s="674">
        <v>113174</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4059726</v>
      </c>
      <c r="BH6" s="621"/>
      <c r="BI6" s="621"/>
      <c r="BJ6" s="621"/>
      <c r="BK6" s="621"/>
      <c r="BL6" s="621"/>
      <c r="BM6" s="621"/>
      <c r="BN6" s="622"/>
      <c r="BO6" s="673">
        <v>99.5</v>
      </c>
      <c r="BP6" s="673"/>
      <c r="BQ6" s="673"/>
      <c r="BR6" s="673"/>
      <c r="BS6" s="674">
        <v>6466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165444</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165434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6066</v>
      </c>
      <c r="S7" s="621"/>
      <c r="T7" s="621"/>
      <c r="U7" s="621"/>
      <c r="V7" s="621"/>
      <c r="W7" s="621"/>
      <c r="X7" s="621"/>
      <c r="Y7" s="622"/>
      <c r="Z7" s="673">
        <v>0</v>
      </c>
      <c r="AA7" s="673"/>
      <c r="AB7" s="673"/>
      <c r="AC7" s="673"/>
      <c r="AD7" s="674">
        <v>6066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1513002</v>
      </c>
      <c r="BH7" s="621"/>
      <c r="BI7" s="621"/>
      <c r="BJ7" s="621"/>
      <c r="BK7" s="621"/>
      <c r="BL7" s="621"/>
      <c r="BM7" s="621"/>
      <c r="BN7" s="622"/>
      <c r="BO7" s="673">
        <v>37.1</v>
      </c>
      <c r="BP7" s="673"/>
      <c r="BQ7" s="673"/>
      <c r="BR7" s="673"/>
      <c r="BS7" s="674">
        <v>6466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3028261</v>
      </c>
      <c r="CS7" s="621"/>
      <c r="CT7" s="621"/>
      <c r="CU7" s="621"/>
      <c r="CV7" s="621"/>
      <c r="CW7" s="621"/>
      <c r="CX7" s="621"/>
      <c r="CY7" s="622"/>
      <c r="CZ7" s="673">
        <v>17.3</v>
      </c>
      <c r="DA7" s="673"/>
      <c r="DB7" s="673"/>
      <c r="DC7" s="673"/>
      <c r="DD7" s="626">
        <v>34159</v>
      </c>
      <c r="DE7" s="621"/>
      <c r="DF7" s="621"/>
      <c r="DG7" s="621"/>
      <c r="DH7" s="621"/>
      <c r="DI7" s="621"/>
      <c r="DJ7" s="621"/>
      <c r="DK7" s="621"/>
      <c r="DL7" s="621"/>
      <c r="DM7" s="621"/>
      <c r="DN7" s="621"/>
      <c r="DO7" s="621"/>
      <c r="DP7" s="622"/>
      <c r="DQ7" s="626">
        <v>2176370</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11053</v>
      </c>
      <c r="S8" s="621"/>
      <c r="T8" s="621"/>
      <c r="U8" s="621"/>
      <c r="V8" s="621"/>
      <c r="W8" s="621"/>
      <c r="X8" s="621"/>
      <c r="Y8" s="622"/>
      <c r="Z8" s="673">
        <v>0.1</v>
      </c>
      <c r="AA8" s="673"/>
      <c r="AB8" s="673"/>
      <c r="AC8" s="673"/>
      <c r="AD8" s="674">
        <v>11053</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56588</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5046971</v>
      </c>
      <c r="CS8" s="621"/>
      <c r="CT8" s="621"/>
      <c r="CU8" s="621"/>
      <c r="CV8" s="621"/>
      <c r="CW8" s="621"/>
      <c r="CX8" s="621"/>
      <c r="CY8" s="622"/>
      <c r="CZ8" s="673">
        <v>28.8</v>
      </c>
      <c r="DA8" s="673"/>
      <c r="DB8" s="673"/>
      <c r="DC8" s="673"/>
      <c r="DD8" s="626">
        <v>136399</v>
      </c>
      <c r="DE8" s="621"/>
      <c r="DF8" s="621"/>
      <c r="DG8" s="621"/>
      <c r="DH8" s="621"/>
      <c r="DI8" s="621"/>
      <c r="DJ8" s="621"/>
      <c r="DK8" s="621"/>
      <c r="DL8" s="621"/>
      <c r="DM8" s="621"/>
      <c r="DN8" s="621"/>
      <c r="DO8" s="621"/>
      <c r="DP8" s="622"/>
      <c r="DQ8" s="626">
        <v>2479668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6471</v>
      </c>
      <c r="S9" s="621"/>
      <c r="T9" s="621"/>
      <c r="U9" s="621"/>
      <c r="V9" s="621"/>
      <c r="W9" s="621"/>
      <c r="X9" s="621"/>
      <c r="Y9" s="622"/>
      <c r="Z9" s="673">
        <v>0</v>
      </c>
      <c r="AA9" s="673"/>
      <c r="AB9" s="673"/>
      <c r="AC9" s="673"/>
      <c r="AD9" s="674">
        <v>6471</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1307478</v>
      </c>
      <c r="BH9" s="621"/>
      <c r="BI9" s="621"/>
      <c r="BJ9" s="621"/>
      <c r="BK9" s="621"/>
      <c r="BL9" s="621"/>
      <c r="BM9" s="621"/>
      <c r="BN9" s="622"/>
      <c r="BO9" s="673">
        <v>32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1533094</v>
      </c>
      <c r="CS9" s="621"/>
      <c r="CT9" s="621"/>
      <c r="CU9" s="621"/>
      <c r="CV9" s="621"/>
      <c r="CW9" s="621"/>
      <c r="CX9" s="621"/>
      <c r="CY9" s="622"/>
      <c r="CZ9" s="673">
        <v>8.8000000000000007</v>
      </c>
      <c r="DA9" s="673"/>
      <c r="DB9" s="673"/>
      <c r="DC9" s="673"/>
      <c r="DD9" s="626">
        <v>50588</v>
      </c>
      <c r="DE9" s="621"/>
      <c r="DF9" s="621"/>
      <c r="DG9" s="621"/>
      <c r="DH9" s="621"/>
      <c r="DI9" s="621"/>
      <c r="DJ9" s="621"/>
      <c r="DK9" s="621"/>
      <c r="DL9" s="621"/>
      <c r="DM9" s="621"/>
      <c r="DN9" s="621"/>
      <c r="DO9" s="621"/>
      <c r="DP9" s="622"/>
      <c r="DQ9" s="626">
        <v>1220245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541850</v>
      </c>
      <c r="S10" s="621"/>
      <c r="T10" s="621"/>
      <c r="U10" s="621"/>
      <c r="V10" s="621"/>
      <c r="W10" s="621"/>
      <c r="X10" s="621"/>
      <c r="Y10" s="622"/>
      <c r="Z10" s="673">
        <v>3</v>
      </c>
      <c r="AA10" s="673"/>
      <c r="AB10" s="673"/>
      <c r="AC10" s="673"/>
      <c r="AD10" s="674">
        <v>541850</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64651</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25235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13998</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17559</v>
      </c>
      <c r="S11" s="621"/>
      <c r="T11" s="621"/>
      <c r="U11" s="621"/>
      <c r="V11" s="621"/>
      <c r="W11" s="621"/>
      <c r="X11" s="621"/>
      <c r="Y11" s="622"/>
      <c r="Z11" s="673">
        <v>0.1</v>
      </c>
      <c r="AA11" s="673"/>
      <c r="AB11" s="673"/>
      <c r="AC11" s="673"/>
      <c r="AD11" s="674">
        <v>17559</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84285</v>
      </c>
      <c r="BH11" s="621"/>
      <c r="BI11" s="621"/>
      <c r="BJ11" s="621"/>
      <c r="BK11" s="621"/>
      <c r="BL11" s="621"/>
      <c r="BM11" s="621"/>
      <c r="BN11" s="622"/>
      <c r="BO11" s="673">
        <v>2.1</v>
      </c>
      <c r="BP11" s="673"/>
      <c r="BQ11" s="673"/>
      <c r="BR11" s="673"/>
      <c r="BS11" s="626">
        <v>6466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801132</v>
      </c>
      <c r="CS11" s="621"/>
      <c r="CT11" s="621"/>
      <c r="CU11" s="621"/>
      <c r="CV11" s="621"/>
      <c r="CW11" s="621"/>
      <c r="CX11" s="621"/>
      <c r="CY11" s="622"/>
      <c r="CZ11" s="673">
        <v>4.5999999999999996</v>
      </c>
      <c r="DA11" s="673"/>
      <c r="DB11" s="673"/>
      <c r="DC11" s="673"/>
      <c r="DD11" s="626">
        <v>449588</v>
      </c>
      <c r="DE11" s="621"/>
      <c r="DF11" s="621"/>
      <c r="DG11" s="621"/>
      <c r="DH11" s="621"/>
      <c r="DI11" s="621"/>
      <c r="DJ11" s="621"/>
      <c r="DK11" s="621"/>
      <c r="DL11" s="621"/>
      <c r="DM11" s="621"/>
      <c r="DN11" s="621"/>
      <c r="DO11" s="621"/>
      <c r="DP11" s="622"/>
      <c r="DQ11" s="626">
        <v>341785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2199430</v>
      </c>
      <c r="BH12" s="621"/>
      <c r="BI12" s="621"/>
      <c r="BJ12" s="621"/>
      <c r="BK12" s="621"/>
      <c r="BL12" s="621"/>
      <c r="BM12" s="621"/>
      <c r="BN12" s="622"/>
      <c r="BO12" s="673">
        <v>53.9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374853</v>
      </c>
      <c r="CS12" s="621"/>
      <c r="CT12" s="621"/>
      <c r="CU12" s="621"/>
      <c r="CV12" s="621"/>
      <c r="CW12" s="621"/>
      <c r="CX12" s="621"/>
      <c r="CY12" s="622"/>
      <c r="CZ12" s="673">
        <v>2.1</v>
      </c>
      <c r="DA12" s="673"/>
      <c r="DB12" s="673"/>
      <c r="DC12" s="673"/>
      <c r="DD12" s="626">
        <v>35899</v>
      </c>
      <c r="DE12" s="621"/>
      <c r="DF12" s="621"/>
      <c r="DG12" s="621"/>
      <c r="DH12" s="621"/>
      <c r="DI12" s="621"/>
      <c r="DJ12" s="621"/>
      <c r="DK12" s="621"/>
      <c r="DL12" s="621"/>
      <c r="DM12" s="621"/>
      <c r="DN12" s="621"/>
      <c r="DO12" s="621"/>
      <c r="DP12" s="622"/>
      <c r="DQ12" s="626">
        <v>155603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28613</v>
      </c>
      <c r="S13" s="621"/>
      <c r="T13" s="621"/>
      <c r="U13" s="621"/>
      <c r="V13" s="621"/>
      <c r="W13" s="621"/>
      <c r="X13" s="621"/>
      <c r="Y13" s="622"/>
      <c r="Z13" s="673">
        <v>0.2</v>
      </c>
      <c r="AA13" s="673"/>
      <c r="AB13" s="673"/>
      <c r="AC13" s="673"/>
      <c r="AD13" s="674">
        <v>28613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2160331</v>
      </c>
      <c r="BH13" s="621"/>
      <c r="BI13" s="621"/>
      <c r="BJ13" s="621"/>
      <c r="BK13" s="621"/>
      <c r="BL13" s="621"/>
      <c r="BM13" s="621"/>
      <c r="BN13" s="622"/>
      <c r="BO13" s="673">
        <v>52.9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1796563</v>
      </c>
      <c r="CS13" s="621"/>
      <c r="CT13" s="621"/>
      <c r="CU13" s="621"/>
      <c r="CV13" s="621"/>
      <c r="CW13" s="621"/>
      <c r="CX13" s="621"/>
      <c r="CY13" s="622"/>
      <c r="CZ13" s="673">
        <v>10.3</v>
      </c>
      <c r="DA13" s="673"/>
      <c r="DB13" s="673"/>
      <c r="DC13" s="673"/>
      <c r="DD13" s="626">
        <v>796614</v>
      </c>
      <c r="DE13" s="621"/>
      <c r="DF13" s="621"/>
      <c r="DG13" s="621"/>
      <c r="DH13" s="621"/>
      <c r="DI13" s="621"/>
      <c r="DJ13" s="621"/>
      <c r="DK13" s="621"/>
      <c r="DL13" s="621"/>
      <c r="DM13" s="621"/>
      <c r="DN13" s="621"/>
      <c r="DO13" s="621"/>
      <c r="DP13" s="622"/>
      <c r="DQ13" s="626">
        <v>1062740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127203</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676684</v>
      </c>
      <c r="CS14" s="621"/>
      <c r="CT14" s="621"/>
      <c r="CU14" s="621"/>
      <c r="CV14" s="621"/>
      <c r="CW14" s="621"/>
      <c r="CX14" s="621"/>
      <c r="CY14" s="622"/>
      <c r="CZ14" s="673">
        <v>3.9</v>
      </c>
      <c r="DA14" s="673"/>
      <c r="DB14" s="673"/>
      <c r="DC14" s="673"/>
      <c r="DD14" s="626">
        <v>54518</v>
      </c>
      <c r="DE14" s="621"/>
      <c r="DF14" s="621"/>
      <c r="DG14" s="621"/>
      <c r="DH14" s="621"/>
      <c r="DI14" s="621"/>
      <c r="DJ14" s="621"/>
      <c r="DK14" s="621"/>
      <c r="DL14" s="621"/>
      <c r="DM14" s="621"/>
      <c r="DN14" s="621"/>
      <c r="DO14" s="621"/>
      <c r="DP14" s="622"/>
      <c r="DQ14" s="626">
        <v>619860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11221</v>
      </c>
      <c r="S15" s="621"/>
      <c r="T15" s="621"/>
      <c r="U15" s="621"/>
      <c r="V15" s="621"/>
      <c r="W15" s="621"/>
      <c r="X15" s="621"/>
      <c r="Y15" s="622"/>
      <c r="Z15" s="673">
        <v>0.1</v>
      </c>
      <c r="AA15" s="673"/>
      <c r="AB15" s="673"/>
      <c r="AC15" s="673"/>
      <c r="AD15" s="674">
        <v>11221</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220091</v>
      </c>
      <c r="BH15" s="621"/>
      <c r="BI15" s="621"/>
      <c r="BJ15" s="621"/>
      <c r="BK15" s="621"/>
      <c r="BL15" s="621"/>
      <c r="BM15" s="621"/>
      <c r="BN15" s="622"/>
      <c r="BO15" s="673">
        <v>5.4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1898734</v>
      </c>
      <c r="CS15" s="621"/>
      <c r="CT15" s="621"/>
      <c r="CU15" s="621"/>
      <c r="CV15" s="621"/>
      <c r="CW15" s="621"/>
      <c r="CX15" s="621"/>
      <c r="CY15" s="622"/>
      <c r="CZ15" s="673">
        <v>10.8</v>
      </c>
      <c r="DA15" s="673"/>
      <c r="DB15" s="673"/>
      <c r="DC15" s="673"/>
      <c r="DD15" s="626">
        <v>539506</v>
      </c>
      <c r="DE15" s="621"/>
      <c r="DF15" s="621"/>
      <c r="DG15" s="621"/>
      <c r="DH15" s="621"/>
      <c r="DI15" s="621"/>
      <c r="DJ15" s="621"/>
      <c r="DK15" s="621"/>
      <c r="DL15" s="621"/>
      <c r="DM15" s="621"/>
      <c r="DN15" s="621"/>
      <c r="DO15" s="621"/>
      <c r="DP15" s="622"/>
      <c r="DQ15" s="626">
        <v>1219285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5750698</v>
      </c>
      <c r="S16" s="621"/>
      <c r="T16" s="621"/>
      <c r="U16" s="621"/>
      <c r="V16" s="621"/>
      <c r="W16" s="621"/>
      <c r="X16" s="621"/>
      <c r="Y16" s="622"/>
      <c r="Z16" s="673">
        <v>31.7</v>
      </c>
      <c r="AA16" s="673"/>
      <c r="AB16" s="673"/>
      <c r="AC16" s="673"/>
      <c r="AD16" s="674">
        <v>4845455</v>
      </c>
      <c r="AE16" s="674"/>
      <c r="AF16" s="674"/>
      <c r="AG16" s="674"/>
      <c r="AH16" s="674"/>
      <c r="AI16" s="674"/>
      <c r="AJ16" s="674"/>
      <c r="AK16" s="674"/>
      <c r="AL16" s="643">
        <v>50.1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4845455</v>
      </c>
      <c r="S17" s="621"/>
      <c r="T17" s="621"/>
      <c r="U17" s="621"/>
      <c r="V17" s="621"/>
      <c r="W17" s="621"/>
      <c r="X17" s="621"/>
      <c r="Y17" s="622"/>
      <c r="Z17" s="673">
        <v>26.8</v>
      </c>
      <c r="AA17" s="673"/>
      <c r="AB17" s="673"/>
      <c r="AC17" s="673"/>
      <c r="AD17" s="674">
        <v>4845455</v>
      </c>
      <c r="AE17" s="674"/>
      <c r="AF17" s="674"/>
      <c r="AG17" s="674"/>
      <c r="AH17" s="674"/>
      <c r="AI17" s="674"/>
      <c r="AJ17" s="674"/>
      <c r="AK17" s="674"/>
      <c r="AL17" s="643">
        <v>50.1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2166051</v>
      </c>
      <c r="CS17" s="621"/>
      <c r="CT17" s="621"/>
      <c r="CU17" s="621"/>
      <c r="CV17" s="621"/>
      <c r="CW17" s="621"/>
      <c r="CX17" s="621"/>
      <c r="CY17" s="622"/>
      <c r="CZ17" s="673">
        <v>12.4</v>
      </c>
      <c r="DA17" s="673"/>
      <c r="DB17" s="673"/>
      <c r="DC17" s="673"/>
      <c r="DD17" s="626" t="s">
        <v>112</v>
      </c>
      <c r="DE17" s="621"/>
      <c r="DF17" s="621"/>
      <c r="DG17" s="621"/>
      <c r="DH17" s="621"/>
      <c r="DI17" s="621"/>
      <c r="DJ17" s="621"/>
      <c r="DK17" s="621"/>
      <c r="DL17" s="621"/>
      <c r="DM17" s="621"/>
      <c r="DN17" s="621"/>
      <c r="DO17" s="621"/>
      <c r="DP17" s="622"/>
      <c r="DQ17" s="626">
        <v>2128926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905243</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22297</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10568728</v>
      </c>
      <c r="S20" s="621"/>
      <c r="T20" s="621"/>
      <c r="U20" s="621"/>
      <c r="V20" s="621"/>
      <c r="W20" s="621"/>
      <c r="X20" s="621"/>
      <c r="Y20" s="622"/>
      <c r="Z20" s="673">
        <v>58.3</v>
      </c>
      <c r="AA20" s="673"/>
      <c r="AB20" s="673"/>
      <c r="AC20" s="673"/>
      <c r="AD20" s="674">
        <v>9661425</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22297</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17513022</v>
      </c>
      <c r="CS20" s="621"/>
      <c r="CT20" s="621"/>
      <c r="CU20" s="621"/>
      <c r="CV20" s="621"/>
      <c r="CW20" s="621"/>
      <c r="CX20" s="621"/>
      <c r="CY20" s="622"/>
      <c r="CZ20" s="673">
        <v>100</v>
      </c>
      <c r="DA20" s="673"/>
      <c r="DB20" s="673"/>
      <c r="DC20" s="673"/>
      <c r="DD20" s="626">
        <v>2097271</v>
      </c>
      <c r="DE20" s="621"/>
      <c r="DF20" s="621"/>
      <c r="DG20" s="621"/>
      <c r="DH20" s="621"/>
      <c r="DI20" s="621"/>
      <c r="DJ20" s="621"/>
      <c r="DK20" s="621"/>
      <c r="DL20" s="621"/>
      <c r="DM20" s="621"/>
      <c r="DN20" s="621"/>
      <c r="DO20" s="621"/>
      <c r="DP20" s="622"/>
      <c r="DQ20" s="626">
        <v>11583914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3484</v>
      </c>
      <c r="S21" s="621"/>
      <c r="T21" s="621"/>
      <c r="U21" s="621"/>
      <c r="V21" s="621"/>
      <c r="W21" s="621"/>
      <c r="X21" s="621"/>
      <c r="Y21" s="622"/>
      <c r="Z21" s="673">
        <v>0</v>
      </c>
      <c r="AA21" s="673"/>
      <c r="AB21" s="673"/>
      <c r="AC21" s="673"/>
      <c r="AD21" s="674">
        <v>3484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20238</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321376</v>
      </c>
      <c r="S22" s="621"/>
      <c r="T22" s="621"/>
      <c r="U22" s="621"/>
      <c r="V22" s="621"/>
      <c r="W22" s="621"/>
      <c r="X22" s="621"/>
      <c r="Y22" s="622"/>
      <c r="Z22" s="673">
        <v>1.8</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198151</v>
      </c>
      <c r="S23" s="621"/>
      <c r="T23" s="621"/>
      <c r="U23" s="621"/>
      <c r="V23" s="621"/>
      <c r="W23" s="621"/>
      <c r="X23" s="621"/>
      <c r="Y23" s="622"/>
      <c r="Z23" s="673">
        <v>1.1000000000000001</v>
      </c>
      <c r="AA23" s="673"/>
      <c r="AB23" s="673"/>
      <c r="AC23" s="673"/>
      <c r="AD23" s="674">
        <v>6687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2059</v>
      </c>
      <c r="BH23" s="621"/>
      <c r="BI23" s="621"/>
      <c r="BJ23" s="621"/>
      <c r="BK23" s="621"/>
      <c r="BL23" s="621"/>
      <c r="BM23" s="621"/>
      <c r="BN23" s="622"/>
      <c r="BO23" s="673">
        <v>0.1</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66304</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7417213</v>
      </c>
      <c r="CS24" s="671"/>
      <c r="CT24" s="671"/>
      <c r="CU24" s="671"/>
      <c r="CV24" s="671"/>
      <c r="CW24" s="671"/>
      <c r="CX24" s="671"/>
      <c r="CY24" s="718"/>
      <c r="CZ24" s="722">
        <v>42.4</v>
      </c>
      <c r="DA24" s="723"/>
      <c r="DB24" s="723"/>
      <c r="DC24" s="724"/>
      <c r="DD24" s="717">
        <v>5166384</v>
      </c>
      <c r="DE24" s="671"/>
      <c r="DF24" s="671"/>
      <c r="DG24" s="671"/>
      <c r="DH24" s="671"/>
      <c r="DI24" s="671"/>
      <c r="DJ24" s="671"/>
      <c r="DK24" s="718"/>
      <c r="DL24" s="717">
        <v>5083704</v>
      </c>
      <c r="DM24" s="671"/>
      <c r="DN24" s="671"/>
      <c r="DO24" s="671"/>
      <c r="DP24" s="671"/>
      <c r="DQ24" s="671"/>
      <c r="DR24" s="671"/>
      <c r="DS24" s="671"/>
      <c r="DT24" s="671"/>
      <c r="DU24" s="671"/>
      <c r="DV24" s="718"/>
      <c r="DW24" s="719">
        <v>49.8</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1737393</v>
      </c>
      <c r="S25" s="621"/>
      <c r="T25" s="621"/>
      <c r="U25" s="621"/>
      <c r="V25" s="621"/>
      <c r="W25" s="621"/>
      <c r="X25" s="621"/>
      <c r="Y25" s="622"/>
      <c r="Z25" s="673">
        <v>9.6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2373044</v>
      </c>
      <c r="CS25" s="639"/>
      <c r="CT25" s="639"/>
      <c r="CU25" s="639"/>
      <c r="CV25" s="639"/>
      <c r="CW25" s="639"/>
      <c r="CX25" s="639"/>
      <c r="CY25" s="640"/>
      <c r="CZ25" s="623">
        <v>13.6</v>
      </c>
      <c r="DA25" s="641"/>
      <c r="DB25" s="641"/>
      <c r="DC25" s="642"/>
      <c r="DD25" s="626">
        <v>2242010</v>
      </c>
      <c r="DE25" s="639"/>
      <c r="DF25" s="639"/>
      <c r="DG25" s="639"/>
      <c r="DH25" s="639"/>
      <c r="DI25" s="639"/>
      <c r="DJ25" s="639"/>
      <c r="DK25" s="640"/>
      <c r="DL25" s="626">
        <v>2159330</v>
      </c>
      <c r="DM25" s="639"/>
      <c r="DN25" s="639"/>
      <c r="DO25" s="639"/>
      <c r="DP25" s="639"/>
      <c r="DQ25" s="639"/>
      <c r="DR25" s="639"/>
      <c r="DS25" s="639"/>
      <c r="DT25" s="639"/>
      <c r="DU25" s="639"/>
      <c r="DV25" s="640"/>
      <c r="DW25" s="643">
        <v>21.1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1599297</v>
      </c>
      <c r="CS26" s="621"/>
      <c r="CT26" s="621"/>
      <c r="CU26" s="621"/>
      <c r="CV26" s="621"/>
      <c r="CW26" s="621"/>
      <c r="CX26" s="621"/>
      <c r="CY26" s="622"/>
      <c r="CZ26" s="623">
        <v>9.1</v>
      </c>
      <c r="DA26" s="641"/>
      <c r="DB26" s="641"/>
      <c r="DC26" s="642"/>
      <c r="DD26" s="626">
        <v>1480137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1128312</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4082023</v>
      </c>
      <c r="BH27" s="621"/>
      <c r="BI27" s="621"/>
      <c r="BJ27" s="621"/>
      <c r="BK27" s="621"/>
      <c r="BL27" s="621"/>
      <c r="BM27" s="621"/>
      <c r="BN27" s="622"/>
      <c r="BO27" s="673">
        <v>100</v>
      </c>
      <c r="BP27" s="673"/>
      <c r="BQ27" s="673"/>
      <c r="BR27" s="673"/>
      <c r="BS27" s="626">
        <v>6466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2878118</v>
      </c>
      <c r="CS27" s="639"/>
      <c r="CT27" s="639"/>
      <c r="CU27" s="639"/>
      <c r="CV27" s="639"/>
      <c r="CW27" s="639"/>
      <c r="CX27" s="639"/>
      <c r="CY27" s="640"/>
      <c r="CZ27" s="623">
        <v>16.399999999999999</v>
      </c>
      <c r="DA27" s="641"/>
      <c r="DB27" s="641"/>
      <c r="DC27" s="642"/>
      <c r="DD27" s="626">
        <v>795448</v>
      </c>
      <c r="DE27" s="639"/>
      <c r="DF27" s="639"/>
      <c r="DG27" s="639"/>
      <c r="DH27" s="639"/>
      <c r="DI27" s="639"/>
      <c r="DJ27" s="639"/>
      <c r="DK27" s="640"/>
      <c r="DL27" s="626">
        <v>795448</v>
      </c>
      <c r="DM27" s="639"/>
      <c r="DN27" s="639"/>
      <c r="DO27" s="639"/>
      <c r="DP27" s="639"/>
      <c r="DQ27" s="639"/>
      <c r="DR27" s="639"/>
      <c r="DS27" s="639"/>
      <c r="DT27" s="639"/>
      <c r="DU27" s="639"/>
      <c r="DV27" s="640"/>
      <c r="DW27" s="643">
        <v>7.8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15271</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2166051</v>
      </c>
      <c r="CS28" s="621"/>
      <c r="CT28" s="621"/>
      <c r="CU28" s="621"/>
      <c r="CV28" s="621"/>
      <c r="CW28" s="621"/>
      <c r="CX28" s="621"/>
      <c r="CY28" s="622"/>
      <c r="CZ28" s="623">
        <v>12.4</v>
      </c>
      <c r="DA28" s="641"/>
      <c r="DB28" s="641"/>
      <c r="DC28" s="642"/>
      <c r="DD28" s="626">
        <v>2128926</v>
      </c>
      <c r="DE28" s="621"/>
      <c r="DF28" s="621"/>
      <c r="DG28" s="621"/>
      <c r="DH28" s="621"/>
      <c r="DI28" s="621"/>
      <c r="DJ28" s="621"/>
      <c r="DK28" s="622"/>
      <c r="DL28" s="626">
        <v>2128926</v>
      </c>
      <c r="DM28" s="621"/>
      <c r="DN28" s="621"/>
      <c r="DO28" s="621"/>
      <c r="DP28" s="621"/>
      <c r="DQ28" s="621"/>
      <c r="DR28" s="621"/>
      <c r="DS28" s="621"/>
      <c r="DT28" s="621"/>
      <c r="DU28" s="621"/>
      <c r="DV28" s="622"/>
      <c r="DW28" s="643">
        <v>20.8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646319</v>
      </c>
      <c r="S29" s="621"/>
      <c r="T29" s="621"/>
      <c r="U29" s="621"/>
      <c r="V29" s="621"/>
      <c r="W29" s="621"/>
      <c r="X29" s="621"/>
      <c r="Y29" s="622"/>
      <c r="Z29" s="673">
        <v>3.6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2165706</v>
      </c>
      <c r="CS29" s="639"/>
      <c r="CT29" s="639"/>
      <c r="CU29" s="639"/>
      <c r="CV29" s="639"/>
      <c r="CW29" s="639"/>
      <c r="CX29" s="639"/>
      <c r="CY29" s="640"/>
      <c r="CZ29" s="623">
        <v>12.4</v>
      </c>
      <c r="DA29" s="641"/>
      <c r="DB29" s="641"/>
      <c r="DC29" s="642"/>
      <c r="DD29" s="626">
        <v>2128581</v>
      </c>
      <c r="DE29" s="639"/>
      <c r="DF29" s="639"/>
      <c r="DG29" s="639"/>
      <c r="DH29" s="639"/>
      <c r="DI29" s="639"/>
      <c r="DJ29" s="639"/>
      <c r="DK29" s="640"/>
      <c r="DL29" s="626">
        <v>2128581</v>
      </c>
      <c r="DM29" s="639"/>
      <c r="DN29" s="639"/>
      <c r="DO29" s="639"/>
      <c r="DP29" s="639"/>
      <c r="DQ29" s="639"/>
      <c r="DR29" s="639"/>
      <c r="DS29" s="639"/>
      <c r="DT29" s="639"/>
      <c r="DU29" s="639"/>
      <c r="DV29" s="640"/>
      <c r="DW29" s="643">
        <v>20.8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482868</v>
      </c>
      <c r="S30" s="621"/>
      <c r="T30" s="621"/>
      <c r="U30" s="621"/>
      <c r="V30" s="621"/>
      <c r="W30" s="621"/>
      <c r="X30" s="621"/>
      <c r="Y30" s="622"/>
      <c r="Z30" s="673">
        <v>2.7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99.6</v>
      </c>
      <c r="BH30" s="687"/>
      <c r="BI30" s="687"/>
      <c r="BJ30" s="687"/>
      <c r="BK30" s="687"/>
      <c r="BL30" s="687"/>
      <c r="BM30" s="688">
        <v>97.1</v>
      </c>
      <c r="BN30" s="687"/>
      <c r="BO30" s="687"/>
      <c r="BP30" s="687"/>
      <c r="BQ30" s="689"/>
      <c r="BR30" s="686">
        <v>99.5</v>
      </c>
      <c r="BS30" s="687"/>
      <c r="BT30" s="687"/>
      <c r="BU30" s="687"/>
      <c r="BV30" s="687"/>
      <c r="BW30" s="687"/>
      <c r="BX30" s="688">
        <v>96.2</v>
      </c>
      <c r="BY30" s="687"/>
      <c r="BZ30" s="687"/>
      <c r="CA30" s="687"/>
      <c r="CB30" s="689"/>
      <c r="CD30" s="692"/>
      <c r="CE30" s="693"/>
      <c r="CF30" s="657" t="s">
        <v>292</v>
      </c>
      <c r="CG30" s="654"/>
      <c r="CH30" s="654"/>
      <c r="CI30" s="654"/>
      <c r="CJ30" s="654"/>
      <c r="CK30" s="654"/>
      <c r="CL30" s="654"/>
      <c r="CM30" s="654"/>
      <c r="CN30" s="654"/>
      <c r="CO30" s="654"/>
      <c r="CP30" s="654"/>
      <c r="CQ30" s="655"/>
      <c r="CR30" s="620">
        <v>1949259</v>
      </c>
      <c r="CS30" s="621"/>
      <c r="CT30" s="621"/>
      <c r="CU30" s="621"/>
      <c r="CV30" s="621"/>
      <c r="CW30" s="621"/>
      <c r="CX30" s="621"/>
      <c r="CY30" s="622"/>
      <c r="CZ30" s="623">
        <v>11.1</v>
      </c>
      <c r="DA30" s="641"/>
      <c r="DB30" s="641"/>
      <c r="DC30" s="642"/>
      <c r="DD30" s="626">
        <v>1915481</v>
      </c>
      <c r="DE30" s="621"/>
      <c r="DF30" s="621"/>
      <c r="DG30" s="621"/>
      <c r="DH30" s="621"/>
      <c r="DI30" s="621"/>
      <c r="DJ30" s="621"/>
      <c r="DK30" s="622"/>
      <c r="DL30" s="626">
        <v>1915481</v>
      </c>
      <c r="DM30" s="621"/>
      <c r="DN30" s="621"/>
      <c r="DO30" s="621"/>
      <c r="DP30" s="621"/>
      <c r="DQ30" s="621"/>
      <c r="DR30" s="621"/>
      <c r="DS30" s="621"/>
      <c r="DT30" s="621"/>
      <c r="DU30" s="621"/>
      <c r="DV30" s="622"/>
      <c r="DW30" s="643">
        <v>18.7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1015254</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99.6</v>
      </c>
      <c r="BH31" s="639"/>
      <c r="BI31" s="639"/>
      <c r="BJ31" s="639"/>
      <c r="BK31" s="639"/>
      <c r="BL31" s="639"/>
      <c r="BM31" s="675">
        <v>98.2</v>
      </c>
      <c r="BN31" s="685"/>
      <c r="BO31" s="685"/>
      <c r="BP31" s="685"/>
      <c r="BQ31" s="649"/>
      <c r="BR31" s="684">
        <v>99.8</v>
      </c>
      <c r="BS31" s="639"/>
      <c r="BT31" s="639"/>
      <c r="BU31" s="639"/>
      <c r="BV31" s="639"/>
      <c r="BW31" s="639"/>
      <c r="BX31" s="675">
        <v>97.8</v>
      </c>
      <c r="BY31" s="685"/>
      <c r="BZ31" s="685"/>
      <c r="CA31" s="685"/>
      <c r="CB31" s="649"/>
      <c r="CD31" s="692"/>
      <c r="CE31" s="693"/>
      <c r="CF31" s="657" t="s">
        <v>296</v>
      </c>
      <c r="CG31" s="654"/>
      <c r="CH31" s="654"/>
      <c r="CI31" s="654"/>
      <c r="CJ31" s="654"/>
      <c r="CK31" s="654"/>
      <c r="CL31" s="654"/>
      <c r="CM31" s="654"/>
      <c r="CN31" s="654"/>
      <c r="CO31" s="654"/>
      <c r="CP31" s="654"/>
      <c r="CQ31" s="655"/>
      <c r="CR31" s="620">
        <v>216447</v>
      </c>
      <c r="CS31" s="639"/>
      <c r="CT31" s="639"/>
      <c r="CU31" s="639"/>
      <c r="CV31" s="639"/>
      <c r="CW31" s="639"/>
      <c r="CX31" s="639"/>
      <c r="CY31" s="640"/>
      <c r="CZ31" s="623">
        <v>1.2</v>
      </c>
      <c r="DA31" s="641"/>
      <c r="DB31" s="641"/>
      <c r="DC31" s="642"/>
      <c r="DD31" s="626">
        <v>213100</v>
      </c>
      <c r="DE31" s="639"/>
      <c r="DF31" s="639"/>
      <c r="DG31" s="639"/>
      <c r="DH31" s="639"/>
      <c r="DI31" s="639"/>
      <c r="DJ31" s="639"/>
      <c r="DK31" s="640"/>
      <c r="DL31" s="626">
        <v>213100</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221233</v>
      </c>
      <c r="S32" s="621"/>
      <c r="T32" s="621"/>
      <c r="U32" s="621"/>
      <c r="V32" s="621"/>
      <c r="W32" s="621"/>
      <c r="X32" s="621"/>
      <c r="Y32" s="622"/>
      <c r="Z32" s="673">
        <v>1.2</v>
      </c>
      <c r="AA32" s="673"/>
      <c r="AB32" s="673"/>
      <c r="AC32" s="673"/>
      <c r="AD32" s="674">
        <v>228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96.2</v>
      </c>
      <c r="BN32" s="605"/>
      <c r="BO32" s="605"/>
      <c r="BP32" s="605"/>
      <c r="BQ32" s="662"/>
      <c r="BR32" s="683">
        <v>99.2</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v>345</v>
      </c>
      <c r="CS32" s="621"/>
      <c r="CT32" s="621"/>
      <c r="CU32" s="621"/>
      <c r="CV32" s="621"/>
      <c r="CW32" s="621"/>
      <c r="CX32" s="621"/>
      <c r="CY32" s="622"/>
      <c r="CZ32" s="623">
        <v>0</v>
      </c>
      <c r="DA32" s="641"/>
      <c r="DB32" s="641"/>
      <c r="DC32" s="642"/>
      <c r="DD32" s="626">
        <v>345</v>
      </c>
      <c r="DE32" s="621"/>
      <c r="DF32" s="621"/>
      <c r="DG32" s="621"/>
      <c r="DH32" s="621"/>
      <c r="DI32" s="621"/>
      <c r="DJ32" s="621"/>
      <c r="DK32" s="622"/>
      <c r="DL32" s="626">
        <v>345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1708700</v>
      </c>
      <c r="S33" s="621"/>
      <c r="T33" s="621"/>
      <c r="U33" s="621"/>
      <c r="V33" s="621"/>
      <c r="W33" s="621"/>
      <c r="X33" s="621"/>
      <c r="Y33" s="622"/>
      <c r="Z33" s="673">
        <v>9.4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7998538</v>
      </c>
      <c r="CS33" s="639"/>
      <c r="CT33" s="639"/>
      <c r="CU33" s="639"/>
      <c r="CV33" s="639"/>
      <c r="CW33" s="639"/>
      <c r="CX33" s="639"/>
      <c r="CY33" s="640"/>
      <c r="CZ33" s="623">
        <v>45.7</v>
      </c>
      <c r="DA33" s="641"/>
      <c r="DB33" s="641"/>
      <c r="DC33" s="642"/>
      <c r="DD33" s="626">
        <v>5946625</v>
      </c>
      <c r="DE33" s="639"/>
      <c r="DF33" s="639"/>
      <c r="DG33" s="639"/>
      <c r="DH33" s="639"/>
      <c r="DI33" s="639"/>
      <c r="DJ33" s="639"/>
      <c r="DK33" s="640"/>
      <c r="DL33" s="626">
        <v>3986449</v>
      </c>
      <c r="DM33" s="639"/>
      <c r="DN33" s="639"/>
      <c r="DO33" s="639"/>
      <c r="DP33" s="639"/>
      <c r="DQ33" s="639"/>
      <c r="DR33" s="639"/>
      <c r="DS33" s="639"/>
      <c r="DT33" s="639"/>
      <c r="DU33" s="639"/>
      <c r="DV33" s="640"/>
      <c r="DW33" s="643">
        <v>39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3036849</v>
      </c>
      <c r="CS34" s="621"/>
      <c r="CT34" s="621"/>
      <c r="CU34" s="621"/>
      <c r="CV34" s="621"/>
      <c r="CW34" s="621"/>
      <c r="CX34" s="621"/>
      <c r="CY34" s="622"/>
      <c r="CZ34" s="623">
        <v>17.3</v>
      </c>
      <c r="DA34" s="641"/>
      <c r="DB34" s="641"/>
      <c r="DC34" s="642"/>
      <c r="DD34" s="626">
        <v>2166541</v>
      </c>
      <c r="DE34" s="621"/>
      <c r="DF34" s="621"/>
      <c r="DG34" s="621"/>
      <c r="DH34" s="621"/>
      <c r="DI34" s="621"/>
      <c r="DJ34" s="621"/>
      <c r="DK34" s="622"/>
      <c r="DL34" s="626">
        <v>1455753</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545100</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1937386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27790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64035</v>
      </c>
      <c r="CS35" s="639"/>
      <c r="CT35" s="639"/>
      <c r="CU35" s="639"/>
      <c r="CV35" s="639"/>
      <c r="CW35" s="639"/>
      <c r="CX35" s="639"/>
      <c r="CY35" s="640"/>
      <c r="CZ35" s="623">
        <v>0.4</v>
      </c>
      <c r="DA35" s="641"/>
      <c r="DB35" s="641"/>
      <c r="DC35" s="642"/>
      <c r="DD35" s="626">
        <v>45036</v>
      </c>
      <c r="DE35" s="639"/>
      <c r="DF35" s="639"/>
      <c r="DG35" s="639"/>
      <c r="DH35" s="639"/>
      <c r="DI35" s="639"/>
      <c r="DJ35" s="639"/>
      <c r="DK35" s="640"/>
      <c r="DL35" s="626">
        <v>45036</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18113393</v>
      </c>
      <c r="S36" s="661"/>
      <c r="T36" s="661"/>
      <c r="U36" s="661"/>
      <c r="V36" s="661"/>
      <c r="W36" s="661"/>
      <c r="X36" s="661"/>
      <c r="Y36" s="664"/>
      <c r="Z36" s="665">
        <v>100</v>
      </c>
      <c r="AA36" s="665"/>
      <c r="AB36" s="665"/>
      <c r="AC36" s="665"/>
      <c r="AD36" s="666">
        <v>9671824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705200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-21310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2257078</v>
      </c>
      <c r="CS36" s="621"/>
      <c r="CT36" s="621"/>
      <c r="CU36" s="621"/>
      <c r="CV36" s="621"/>
      <c r="CW36" s="621"/>
      <c r="CX36" s="621"/>
      <c r="CY36" s="622"/>
      <c r="CZ36" s="623">
        <v>12.9</v>
      </c>
      <c r="DA36" s="641"/>
      <c r="DB36" s="641"/>
      <c r="DC36" s="642"/>
      <c r="DD36" s="626">
        <v>1880428</v>
      </c>
      <c r="DE36" s="621"/>
      <c r="DF36" s="621"/>
      <c r="DG36" s="621"/>
      <c r="DH36" s="621"/>
      <c r="DI36" s="621"/>
      <c r="DJ36" s="621"/>
      <c r="DK36" s="622"/>
      <c r="DL36" s="626">
        <v>1312857</v>
      </c>
      <c r="DM36" s="621"/>
      <c r="DN36" s="621"/>
      <c r="DO36" s="621"/>
      <c r="DP36" s="621"/>
      <c r="DQ36" s="621"/>
      <c r="DR36" s="621"/>
      <c r="DS36" s="621"/>
      <c r="DT36" s="621"/>
      <c r="DU36" s="621"/>
      <c r="DV36" s="622"/>
      <c r="DW36" s="643">
        <v>12.8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220200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5427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858118</v>
      </c>
      <c r="CS37" s="639"/>
      <c r="CT37" s="639"/>
      <c r="CU37" s="639"/>
      <c r="CV37" s="639"/>
      <c r="CW37" s="639"/>
      <c r="CX37" s="639"/>
      <c r="CY37" s="640"/>
      <c r="CZ37" s="623">
        <v>4.9000000000000004</v>
      </c>
      <c r="DA37" s="641"/>
      <c r="DB37" s="641"/>
      <c r="DC37" s="642"/>
      <c r="DD37" s="626">
        <v>851687</v>
      </c>
      <c r="DE37" s="639"/>
      <c r="DF37" s="639"/>
      <c r="DG37" s="639"/>
      <c r="DH37" s="639"/>
      <c r="DI37" s="639"/>
      <c r="DJ37" s="639"/>
      <c r="DK37" s="640"/>
      <c r="DL37" s="626">
        <v>676699</v>
      </c>
      <c r="DM37" s="639"/>
      <c r="DN37" s="639"/>
      <c r="DO37" s="639"/>
      <c r="DP37" s="639"/>
      <c r="DQ37" s="639"/>
      <c r="DR37" s="639"/>
      <c r="DS37" s="639"/>
      <c r="DT37" s="639"/>
      <c r="DU37" s="639"/>
      <c r="DV37" s="640"/>
      <c r="DW37" s="643">
        <v>6.6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28296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9645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1906670</v>
      </c>
      <c r="CS38" s="621"/>
      <c r="CT38" s="621"/>
      <c r="CU38" s="621"/>
      <c r="CV38" s="621"/>
      <c r="CW38" s="621"/>
      <c r="CX38" s="621"/>
      <c r="CY38" s="622"/>
      <c r="CZ38" s="623">
        <v>10.9</v>
      </c>
      <c r="DA38" s="641"/>
      <c r="DB38" s="641"/>
      <c r="DC38" s="642"/>
      <c r="DD38" s="626">
        <v>1673266</v>
      </c>
      <c r="DE38" s="621"/>
      <c r="DF38" s="621"/>
      <c r="DG38" s="621"/>
      <c r="DH38" s="621"/>
      <c r="DI38" s="621"/>
      <c r="DJ38" s="621"/>
      <c r="DK38" s="622"/>
      <c r="DL38" s="626">
        <v>1172803</v>
      </c>
      <c r="DM38" s="621"/>
      <c r="DN38" s="621"/>
      <c r="DO38" s="621"/>
      <c r="DP38" s="621"/>
      <c r="DQ38" s="621"/>
      <c r="DR38" s="621"/>
      <c r="DS38" s="621"/>
      <c r="DT38" s="621"/>
      <c r="DU38" s="621"/>
      <c r="DV38" s="622"/>
      <c r="DW38" s="643">
        <v>11.5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2300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613906</v>
      </c>
      <c r="CS39" s="639"/>
      <c r="CT39" s="639"/>
      <c r="CU39" s="639"/>
      <c r="CV39" s="639"/>
      <c r="CW39" s="639"/>
      <c r="CX39" s="639"/>
      <c r="CY39" s="640"/>
      <c r="CZ39" s="623">
        <v>3.5</v>
      </c>
      <c r="DA39" s="641"/>
      <c r="DB39" s="641"/>
      <c r="DC39" s="642"/>
      <c r="DD39" s="626">
        <v>181354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348467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120000</v>
      </c>
      <c r="CS40" s="621"/>
      <c r="CT40" s="621"/>
      <c r="CU40" s="621"/>
      <c r="CV40" s="621"/>
      <c r="CW40" s="621"/>
      <c r="CX40" s="621"/>
      <c r="CY40" s="622"/>
      <c r="CZ40" s="623">
        <v>0.7</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632923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2097271</v>
      </c>
      <c r="CS42" s="621"/>
      <c r="CT42" s="621"/>
      <c r="CU42" s="621"/>
      <c r="CV42" s="621"/>
      <c r="CW42" s="621"/>
      <c r="CX42" s="621"/>
      <c r="CY42" s="622"/>
      <c r="CZ42" s="623">
        <v>12</v>
      </c>
      <c r="DA42" s="624"/>
      <c r="DB42" s="624"/>
      <c r="DC42" s="625"/>
      <c r="DD42" s="626">
        <v>470905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16981</v>
      </c>
      <c r="CS43" s="639"/>
      <c r="CT43" s="639"/>
      <c r="CU43" s="639"/>
      <c r="CV43" s="639"/>
      <c r="CW43" s="639"/>
      <c r="CX43" s="639"/>
      <c r="CY43" s="640"/>
      <c r="CZ43" s="623">
        <v>0.1</v>
      </c>
      <c r="DA43" s="641"/>
      <c r="DB43" s="641"/>
      <c r="DC43" s="642"/>
      <c r="DD43" s="626">
        <v>16781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2097271</v>
      </c>
      <c r="CS44" s="621"/>
      <c r="CT44" s="621"/>
      <c r="CU44" s="621"/>
      <c r="CV44" s="621"/>
      <c r="CW44" s="621"/>
      <c r="CX44" s="621"/>
      <c r="CY44" s="622"/>
      <c r="CZ44" s="623">
        <v>12</v>
      </c>
      <c r="DA44" s="624"/>
      <c r="DB44" s="624"/>
      <c r="DC44" s="625"/>
      <c r="DD44" s="626">
        <v>470905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691607</v>
      </c>
      <c r="CS45" s="639"/>
      <c r="CT45" s="639"/>
      <c r="CU45" s="639"/>
      <c r="CV45" s="639"/>
      <c r="CW45" s="639"/>
      <c r="CX45" s="639"/>
      <c r="CY45" s="640"/>
      <c r="CZ45" s="623">
        <v>3.9</v>
      </c>
      <c r="DA45" s="641"/>
      <c r="DB45" s="641"/>
      <c r="DC45" s="642"/>
      <c r="DD45" s="626">
        <v>69868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1233720</v>
      </c>
      <c r="CS46" s="621"/>
      <c r="CT46" s="621"/>
      <c r="CU46" s="621"/>
      <c r="CV46" s="621"/>
      <c r="CW46" s="621"/>
      <c r="CX46" s="621"/>
      <c r="CY46" s="622"/>
      <c r="CZ46" s="623">
        <v>7</v>
      </c>
      <c r="DA46" s="624"/>
      <c r="DB46" s="624"/>
      <c r="DC46" s="625"/>
      <c r="DD46" s="626">
        <v>395993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17513022</v>
      </c>
      <c r="CS49" s="605"/>
      <c r="CT49" s="605"/>
      <c r="CU49" s="605"/>
      <c r="CV49" s="605"/>
      <c r="CW49" s="605"/>
      <c r="CX49" s="605"/>
      <c r="CY49" s="606"/>
      <c r="CZ49" s="607">
        <v>100</v>
      </c>
      <c r="DA49" s="608"/>
      <c r="DB49" s="608"/>
      <c r="DC49" s="609"/>
      <c r="DD49" s="610">
        <v>11583914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18597</v>
      </c>
      <c r="R7" s="1134"/>
      <c r="S7" s="1134"/>
      <c r="T7" s="1134"/>
      <c r="U7" s="1134"/>
      <c r="V7" s="1134">
        <v>17996</v>
      </c>
      <c r="W7" s="1134"/>
      <c r="X7" s="1134"/>
      <c r="Y7" s="1134"/>
      <c r="Z7" s="1134"/>
      <c r="AA7" s="1134">
        <v>601</v>
      </c>
      <c r="AB7" s="1134"/>
      <c r="AC7" s="1134"/>
      <c r="AD7" s="1134"/>
      <c r="AE7" s="1135"/>
      <c r="AF7" s="1136">
        <v>535</v>
      </c>
      <c r="AG7" s="1137"/>
      <c r="AH7" s="1137"/>
      <c r="AI7" s="1137"/>
      <c r="AJ7" s="1138"/>
      <c r="AK7" s="1120">
        <v>483</v>
      </c>
      <c r="AL7" s="1121"/>
      <c r="AM7" s="1121"/>
      <c r="AN7" s="1121"/>
      <c r="AO7" s="1121"/>
      <c r="AP7" s="1121">
        <v>24498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0</v>
      </c>
      <c r="CI7" s="1118"/>
      <c r="CJ7" s="1118"/>
      <c r="CK7" s="1118"/>
      <c r="CL7" s="1119"/>
      <c r="CM7" s="1117">
        <v>9</v>
      </c>
      <c r="CN7" s="1118"/>
      <c r="CO7" s="1118"/>
      <c r="CP7" s="1118"/>
      <c r="CQ7" s="1119"/>
      <c r="CR7" s="1117">
        <v>8</v>
      </c>
      <c r="CS7" s="1118"/>
      <c r="CT7" s="1118"/>
      <c r="CU7" s="1118"/>
      <c r="CV7" s="1119"/>
      <c r="CW7" s="1117" t="s">
        <v>554</v>
      </c>
      <c r="CX7" s="1118"/>
      <c r="CY7" s="1118"/>
      <c r="CZ7" s="1118"/>
      <c r="DA7" s="1119"/>
      <c r="DB7" s="1117" t="s">
        <v>552</v>
      </c>
      <c r="DC7" s="1118"/>
      <c r="DD7" s="1118"/>
      <c r="DE7" s="1118"/>
      <c r="DF7" s="1119"/>
      <c r="DG7" s="1117">
        <v>696</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18597</v>
      </c>
      <c r="R23" s="1098"/>
      <c r="S23" s="1098"/>
      <c r="T23" s="1098"/>
      <c r="U23" s="1098"/>
      <c r="V23" s="1098">
        <v>17996</v>
      </c>
      <c r="W23" s="1098"/>
      <c r="X23" s="1098"/>
      <c r="Y23" s="1098"/>
      <c r="Z23" s="1098"/>
      <c r="AA23" s="1098">
        <v>601</v>
      </c>
      <c r="AB23" s="1098"/>
      <c r="AC23" s="1098"/>
      <c r="AD23" s="1098"/>
      <c r="AE23" s="1099"/>
      <c r="AF23" s="1100">
        <v>535</v>
      </c>
      <c r="AG23" s="1098"/>
      <c r="AH23" s="1098"/>
      <c r="AI23" s="1098"/>
      <c r="AJ23" s="1101"/>
      <c r="AK23" s="1102"/>
      <c r="AL23" s="1103"/>
      <c r="AM23" s="1103"/>
      <c r="AN23" s="1103"/>
      <c r="AO23" s="1103"/>
      <c r="AP23" s="1098">
        <v>24498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4906</v>
      </c>
      <c r="R28" s="1083"/>
      <c r="S28" s="1083"/>
      <c r="T28" s="1083"/>
      <c r="U28" s="1083"/>
      <c r="V28" s="1083">
        <v>4878</v>
      </c>
      <c r="W28" s="1083"/>
      <c r="X28" s="1083"/>
      <c r="Y28" s="1083"/>
      <c r="Z28" s="1083"/>
      <c r="AA28" s="1083">
        <f>Q28-V28</f>
        <v>28</v>
      </c>
      <c r="AB28" s="1083"/>
      <c r="AC28" s="1083"/>
      <c r="AD28" s="1083"/>
      <c r="AE28" s="1084"/>
      <c r="AF28" s="1085">
        <v>28</v>
      </c>
      <c r="AG28" s="1083"/>
      <c r="AH28" s="1083"/>
      <c r="AI28" s="1083"/>
      <c r="AJ28" s="1086"/>
      <c r="AK28" s="1087">
        <v>367</v>
      </c>
      <c r="AL28" s="1075"/>
      <c r="AM28" s="1075"/>
      <c r="AN28" s="1075"/>
      <c r="AO28" s="1075"/>
      <c r="AP28" s="1075">
        <v>16</v>
      </c>
      <c r="AQ28" s="1075"/>
      <c r="AR28" s="1075"/>
      <c r="AS28" s="1075"/>
      <c r="AT28" s="1075"/>
      <c r="AU28" s="1075" t="s">
        <v>552</v>
      </c>
      <c r="AV28" s="1075"/>
      <c r="AW28" s="1075"/>
      <c r="AX28" s="1075"/>
      <c r="AY28" s="1075"/>
      <c r="AZ28" s="1076" t="s">
        <v>552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79</v>
      </c>
      <c r="R29" s="1073"/>
      <c r="S29" s="1073"/>
      <c r="T29" s="1073"/>
      <c r="U29" s="1073"/>
      <c r="V29" s="1073">
        <v>78</v>
      </c>
      <c r="W29" s="1073"/>
      <c r="X29" s="1073"/>
      <c r="Y29" s="1073"/>
      <c r="Z29" s="1073"/>
      <c r="AA29" s="1073">
        <f t="shared" ref="AA29:AA38" si="0">Q29-V29</f>
        <v>1</v>
      </c>
      <c r="AB29" s="1073"/>
      <c r="AC29" s="1073"/>
      <c r="AD29" s="1073"/>
      <c r="AE29" s="1074"/>
      <c r="AF29" s="1048">
        <v>1</v>
      </c>
      <c r="AG29" s="1049"/>
      <c r="AH29" s="1049"/>
      <c r="AI29" s="1049"/>
      <c r="AJ29" s="1050"/>
      <c r="AK29" s="1009">
        <v>31</v>
      </c>
      <c r="AL29" s="1000"/>
      <c r="AM29" s="1000"/>
      <c r="AN29" s="1000"/>
      <c r="AO29" s="1000"/>
      <c r="AP29" s="1000">
        <v>5</v>
      </c>
      <c r="AQ29" s="1000"/>
      <c r="AR29" s="1000"/>
      <c r="AS29" s="1000"/>
      <c r="AT29" s="1000"/>
      <c r="AU29" s="1000">
        <v>1</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378</v>
      </c>
      <c r="R30" s="1073"/>
      <c r="S30" s="1073"/>
      <c r="T30" s="1073"/>
      <c r="U30" s="1073"/>
      <c r="V30" s="1073">
        <v>376</v>
      </c>
      <c r="W30" s="1073"/>
      <c r="X30" s="1073"/>
      <c r="Y30" s="1073"/>
      <c r="Z30" s="1073"/>
      <c r="AA30" s="1073">
        <f t="shared" si="0"/>
        <v>2</v>
      </c>
      <c r="AB30" s="1073"/>
      <c r="AC30" s="1073"/>
      <c r="AD30" s="1073"/>
      <c r="AE30" s="1074"/>
      <c r="AF30" s="1048">
        <v>2</v>
      </c>
      <c r="AG30" s="1049"/>
      <c r="AH30" s="1049"/>
      <c r="AI30" s="1049"/>
      <c r="AJ30" s="1050"/>
      <c r="AK30" s="1009">
        <v>94</v>
      </c>
      <c r="AL30" s="1000"/>
      <c r="AM30" s="1000"/>
      <c r="AN30" s="1000"/>
      <c r="AO30" s="1000"/>
      <c r="AP30" s="1000" t="s">
        <v>552</v>
      </c>
      <c r="AQ30" s="1000"/>
      <c r="AR30" s="1000"/>
      <c r="AS30" s="1000"/>
      <c r="AT30" s="1000"/>
      <c r="AU30" s="1000" t="s">
        <v>552</v>
      </c>
      <c r="AV30" s="1000"/>
      <c r="AW30" s="1000"/>
      <c r="AX30" s="1000"/>
      <c r="AY30" s="1000"/>
      <c r="AZ30" s="1071" t="s">
        <v>552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3646</v>
      </c>
      <c r="R31" s="1073"/>
      <c r="S31" s="1073"/>
      <c r="T31" s="1073"/>
      <c r="U31" s="1073"/>
      <c r="V31" s="1073">
        <v>3600</v>
      </c>
      <c r="W31" s="1073"/>
      <c r="X31" s="1073"/>
      <c r="Y31" s="1073"/>
      <c r="Z31" s="1073"/>
      <c r="AA31" s="1073">
        <f t="shared" si="0"/>
        <v>46</v>
      </c>
      <c r="AB31" s="1073"/>
      <c r="AC31" s="1073"/>
      <c r="AD31" s="1073"/>
      <c r="AE31" s="1074"/>
      <c r="AF31" s="1048">
        <v>46</v>
      </c>
      <c r="AG31" s="1049"/>
      <c r="AH31" s="1049"/>
      <c r="AI31" s="1049"/>
      <c r="AJ31" s="1050"/>
      <c r="AK31" s="1009">
        <v>523</v>
      </c>
      <c r="AL31" s="1000"/>
      <c r="AM31" s="1000"/>
      <c r="AN31" s="1000"/>
      <c r="AO31" s="1000"/>
      <c r="AP31" s="1000">
        <v>7</v>
      </c>
      <c r="AQ31" s="1000"/>
      <c r="AR31" s="1000"/>
      <c r="AS31" s="1000"/>
      <c r="AT31" s="1000"/>
      <c r="AU31" s="1000" t="s">
        <v>552</v>
      </c>
      <c r="AV31" s="1000"/>
      <c r="AW31" s="1000"/>
      <c r="AX31" s="1000"/>
      <c r="AY31" s="1000"/>
      <c r="AZ31" s="1071" t="s">
        <v>552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21</v>
      </c>
      <c r="R32" s="1073"/>
      <c r="S32" s="1073"/>
      <c r="T32" s="1073"/>
      <c r="U32" s="1073"/>
      <c r="V32" s="1073">
        <v>17</v>
      </c>
      <c r="W32" s="1073"/>
      <c r="X32" s="1073"/>
      <c r="Y32" s="1073"/>
      <c r="Z32" s="1073"/>
      <c r="AA32" s="1073">
        <f t="shared" si="0"/>
        <v>4</v>
      </c>
      <c r="AB32" s="1073"/>
      <c r="AC32" s="1073"/>
      <c r="AD32" s="1073"/>
      <c r="AE32" s="1074"/>
      <c r="AF32" s="1048">
        <v>4</v>
      </c>
      <c r="AG32" s="1049"/>
      <c r="AH32" s="1049"/>
      <c r="AI32" s="1049"/>
      <c r="AJ32" s="1050"/>
      <c r="AK32" s="1009" t="s">
        <v>552</v>
      </c>
      <c r="AL32" s="1000"/>
      <c r="AM32" s="1000"/>
      <c r="AN32" s="1000"/>
      <c r="AO32" s="1000"/>
      <c r="AP32" s="1000" t="s">
        <v>552</v>
      </c>
      <c r="AQ32" s="1000"/>
      <c r="AR32" s="1000"/>
      <c r="AS32" s="1000"/>
      <c r="AT32" s="1000"/>
      <c r="AU32" s="1000" t="s">
        <v>552</v>
      </c>
      <c r="AV32" s="1000"/>
      <c r="AW32" s="1000"/>
      <c r="AX32" s="1000"/>
      <c r="AY32" s="1000"/>
      <c r="AZ32" s="1071" t="s">
        <v>552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47</v>
      </c>
      <c r="R33" s="1073"/>
      <c r="S33" s="1073"/>
      <c r="T33" s="1073"/>
      <c r="U33" s="1073"/>
      <c r="V33" s="1073">
        <v>47</v>
      </c>
      <c r="W33" s="1073"/>
      <c r="X33" s="1073"/>
      <c r="Y33" s="1073"/>
      <c r="Z33" s="1073"/>
      <c r="AA33" s="1073">
        <f t="shared" si="0"/>
        <v>0</v>
      </c>
      <c r="AB33" s="1073"/>
      <c r="AC33" s="1073"/>
      <c r="AD33" s="1073"/>
      <c r="AE33" s="1074"/>
      <c r="AF33" s="1048">
        <v>0</v>
      </c>
      <c r="AG33" s="1049"/>
      <c r="AH33" s="1049"/>
      <c r="AI33" s="1049"/>
      <c r="AJ33" s="1050"/>
      <c r="AK33" s="1009">
        <v>7</v>
      </c>
      <c r="AL33" s="1000"/>
      <c r="AM33" s="1000"/>
      <c r="AN33" s="1000"/>
      <c r="AO33" s="1000"/>
      <c r="AP33" s="1000" t="s">
        <v>552</v>
      </c>
      <c r="AQ33" s="1000"/>
      <c r="AR33" s="1000"/>
      <c r="AS33" s="1000"/>
      <c r="AT33" s="1000"/>
      <c r="AU33" s="1000" t="s">
        <v>552</v>
      </c>
      <c r="AV33" s="1000"/>
      <c r="AW33" s="1000"/>
      <c r="AX33" s="1000"/>
      <c r="AY33" s="1000"/>
      <c r="AZ33" s="1071" t="s">
        <v>552</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444</v>
      </c>
      <c r="R34" s="1073"/>
      <c r="S34" s="1073"/>
      <c r="T34" s="1073"/>
      <c r="U34" s="1073"/>
      <c r="V34" s="1073">
        <v>403</v>
      </c>
      <c r="W34" s="1073"/>
      <c r="X34" s="1073"/>
      <c r="Y34" s="1073"/>
      <c r="Z34" s="1073"/>
      <c r="AA34" s="1073">
        <f t="shared" si="0"/>
        <v>41</v>
      </c>
      <c r="AB34" s="1073"/>
      <c r="AC34" s="1073"/>
      <c r="AD34" s="1073"/>
      <c r="AE34" s="1074"/>
      <c r="AF34" s="1048">
        <v>1041</v>
      </c>
      <c r="AG34" s="1049"/>
      <c r="AH34" s="1049"/>
      <c r="AI34" s="1049"/>
      <c r="AJ34" s="1050"/>
      <c r="AK34" s="1009">
        <v>2</v>
      </c>
      <c r="AL34" s="1000"/>
      <c r="AM34" s="1000"/>
      <c r="AN34" s="1000"/>
      <c r="AO34" s="1000"/>
      <c r="AP34" s="1000">
        <v>1046</v>
      </c>
      <c r="AQ34" s="1000"/>
      <c r="AR34" s="1000"/>
      <c r="AS34" s="1000"/>
      <c r="AT34" s="1000"/>
      <c r="AU34" s="1000">
        <v>5</v>
      </c>
      <c r="AV34" s="1000"/>
      <c r="AW34" s="1000"/>
      <c r="AX34" s="1000"/>
      <c r="AY34" s="1000"/>
      <c r="AZ34" s="1071" t="s">
        <v>552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387</v>
      </c>
      <c r="C35" s="1067"/>
      <c r="D35" s="1067"/>
      <c r="E35" s="1067"/>
      <c r="F35" s="1067"/>
      <c r="G35" s="1067"/>
      <c r="H35" s="1067"/>
      <c r="I35" s="1067"/>
      <c r="J35" s="1067"/>
      <c r="K35" s="1067"/>
      <c r="L35" s="1067"/>
      <c r="M35" s="1067"/>
      <c r="N35" s="1067"/>
      <c r="O35" s="1067"/>
      <c r="P35" s="1068"/>
      <c r="Q35" s="1072">
        <v>885</v>
      </c>
      <c r="R35" s="1073"/>
      <c r="S35" s="1073"/>
      <c r="T35" s="1073"/>
      <c r="U35" s="1073"/>
      <c r="V35" s="1073">
        <v>879</v>
      </c>
      <c r="W35" s="1073"/>
      <c r="X35" s="1073"/>
      <c r="Y35" s="1073"/>
      <c r="Z35" s="1073"/>
      <c r="AA35" s="1073">
        <f t="shared" si="0"/>
        <v>6</v>
      </c>
      <c r="AB35" s="1073"/>
      <c r="AC35" s="1073"/>
      <c r="AD35" s="1073"/>
      <c r="AE35" s="1074"/>
      <c r="AF35" s="1048">
        <v>227</v>
      </c>
      <c r="AG35" s="1049"/>
      <c r="AH35" s="1049"/>
      <c r="AI35" s="1049"/>
      <c r="AJ35" s="1050"/>
      <c r="AK35" s="1009" t="s">
        <v>482</v>
      </c>
      <c r="AL35" s="1000"/>
      <c r="AM35" s="1000"/>
      <c r="AN35" s="1000"/>
      <c r="AO35" s="1000"/>
      <c r="AP35" s="1000" t="s">
        <v>552</v>
      </c>
      <c r="AQ35" s="1000"/>
      <c r="AR35" s="1000"/>
      <c r="AS35" s="1000"/>
      <c r="AT35" s="1000"/>
      <c r="AU35" s="1000" t="s">
        <v>552</v>
      </c>
      <c r="AV35" s="1000"/>
      <c r="AW35" s="1000"/>
      <c r="AX35" s="1000"/>
      <c r="AY35" s="1000"/>
      <c r="AZ35" s="1071" t="s">
        <v>552</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388</v>
      </c>
      <c r="C36" s="1067"/>
      <c r="D36" s="1067"/>
      <c r="E36" s="1067"/>
      <c r="F36" s="1067"/>
      <c r="G36" s="1067"/>
      <c r="H36" s="1067"/>
      <c r="I36" s="1067"/>
      <c r="J36" s="1067"/>
      <c r="K36" s="1067"/>
      <c r="L36" s="1067"/>
      <c r="M36" s="1067"/>
      <c r="N36" s="1067"/>
      <c r="O36" s="1067"/>
      <c r="P36" s="1068"/>
      <c r="Q36" s="1072">
        <v>24</v>
      </c>
      <c r="R36" s="1073"/>
      <c r="S36" s="1073"/>
      <c r="T36" s="1073"/>
      <c r="U36" s="1073"/>
      <c r="V36" s="1073">
        <v>24</v>
      </c>
      <c r="W36" s="1073"/>
      <c r="X36" s="1073"/>
      <c r="Y36" s="1073"/>
      <c r="Z36" s="1073"/>
      <c r="AA36" s="1073">
        <f t="shared" si="0"/>
        <v>0</v>
      </c>
      <c r="AB36" s="1073"/>
      <c r="AC36" s="1073"/>
      <c r="AD36" s="1073"/>
      <c r="AE36" s="1074"/>
      <c r="AF36" s="1048">
        <v>43</v>
      </c>
      <c r="AG36" s="1049"/>
      <c r="AH36" s="1049"/>
      <c r="AI36" s="1049"/>
      <c r="AJ36" s="1050"/>
      <c r="AK36" s="1009">
        <v>28</v>
      </c>
      <c r="AL36" s="1000"/>
      <c r="AM36" s="1000"/>
      <c r="AN36" s="1000"/>
      <c r="AO36" s="1000"/>
      <c r="AP36" s="1000">
        <v>80</v>
      </c>
      <c r="AQ36" s="1000"/>
      <c r="AR36" s="1000"/>
      <c r="AS36" s="1000"/>
      <c r="AT36" s="1000"/>
      <c r="AU36" s="1000">
        <v>80</v>
      </c>
      <c r="AV36" s="1000"/>
      <c r="AW36" s="1000"/>
      <c r="AX36" s="1000"/>
      <c r="AY36" s="1000"/>
      <c r="AZ36" s="1071" t="s">
        <v>552</v>
      </c>
      <c r="BA36" s="1071"/>
      <c r="BB36" s="1071"/>
      <c r="BC36" s="1071"/>
      <c r="BD36" s="1071"/>
      <c r="BE36" s="1061" t="s">
        <v>386</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389</v>
      </c>
      <c r="C37" s="1067"/>
      <c r="D37" s="1067"/>
      <c r="E37" s="1067"/>
      <c r="F37" s="1067"/>
      <c r="G37" s="1067"/>
      <c r="H37" s="1067"/>
      <c r="I37" s="1067"/>
      <c r="J37" s="1067"/>
      <c r="K37" s="1067"/>
      <c r="L37" s="1067"/>
      <c r="M37" s="1067"/>
      <c r="N37" s="1067"/>
      <c r="O37" s="1067"/>
      <c r="P37" s="1068"/>
      <c r="Q37" s="1072">
        <v>1386</v>
      </c>
      <c r="R37" s="1073"/>
      <c r="S37" s="1073"/>
      <c r="T37" s="1073"/>
      <c r="U37" s="1073"/>
      <c r="V37" s="1073">
        <v>1386</v>
      </c>
      <c r="W37" s="1073"/>
      <c r="X37" s="1073"/>
      <c r="Y37" s="1073"/>
      <c r="Z37" s="1073"/>
      <c r="AA37" s="1073">
        <f t="shared" si="0"/>
        <v>0</v>
      </c>
      <c r="AB37" s="1073"/>
      <c r="AC37" s="1073"/>
      <c r="AD37" s="1073"/>
      <c r="AE37" s="1074"/>
      <c r="AF37" s="1048">
        <v>0</v>
      </c>
      <c r="AG37" s="1049"/>
      <c r="AH37" s="1049"/>
      <c r="AI37" s="1049"/>
      <c r="AJ37" s="1050"/>
      <c r="AK37" s="1009">
        <v>705</v>
      </c>
      <c r="AL37" s="1000"/>
      <c r="AM37" s="1000"/>
      <c r="AN37" s="1000"/>
      <c r="AO37" s="1000"/>
      <c r="AP37" s="1000">
        <v>8789</v>
      </c>
      <c r="AQ37" s="1000"/>
      <c r="AR37" s="1000"/>
      <c r="AS37" s="1000"/>
      <c r="AT37" s="1000"/>
      <c r="AU37" s="1000">
        <v>7717</v>
      </c>
      <c r="AV37" s="1000"/>
      <c r="AW37" s="1000"/>
      <c r="AX37" s="1000"/>
      <c r="AY37" s="1000"/>
      <c r="AZ37" s="1071" t="s">
        <v>552</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391</v>
      </c>
      <c r="C38" s="1067"/>
      <c r="D38" s="1067"/>
      <c r="E38" s="1067"/>
      <c r="F38" s="1067"/>
      <c r="G38" s="1067"/>
      <c r="H38" s="1067"/>
      <c r="I38" s="1067"/>
      <c r="J38" s="1067"/>
      <c r="K38" s="1067"/>
      <c r="L38" s="1067"/>
      <c r="M38" s="1067"/>
      <c r="N38" s="1067"/>
      <c r="O38" s="1067"/>
      <c r="P38" s="1068"/>
      <c r="Q38" s="1072">
        <v>709</v>
      </c>
      <c r="R38" s="1073"/>
      <c r="S38" s="1073"/>
      <c r="T38" s="1073"/>
      <c r="U38" s="1073"/>
      <c r="V38" s="1073">
        <v>707</v>
      </c>
      <c r="W38" s="1073"/>
      <c r="X38" s="1073"/>
      <c r="Y38" s="1073"/>
      <c r="Z38" s="1073"/>
      <c r="AA38" s="1073">
        <f t="shared" si="0"/>
        <v>2</v>
      </c>
      <c r="AB38" s="1073"/>
      <c r="AC38" s="1073"/>
      <c r="AD38" s="1073"/>
      <c r="AE38" s="1074"/>
      <c r="AF38" s="1048">
        <v>2</v>
      </c>
      <c r="AG38" s="1049"/>
      <c r="AH38" s="1049"/>
      <c r="AI38" s="1049"/>
      <c r="AJ38" s="1050"/>
      <c r="AK38" s="1009">
        <v>220</v>
      </c>
      <c r="AL38" s="1000"/>
      <c r="AM38" s="1000"/>
      <c r="AN38" s="1000"/>
      <c r="AO38" s="1000"/>
      <c r="AP38" s="1000">
        <v>2616</v>
      </c>
      <c r="AQ38" s="1000"/>
      <c r="AR38" s="1000"/>
      <c r="AS38" s="1000"/>
      <c r="AT38" s="1000"/>
      <c r="AU38" s="1000">
        <v>1826</v>
      </c>
      <c r="AV38" s="1000"/>
      <c r="AW38" s="1000"/>
      <c r="AX38" s="1000"/>
      <c r="AY38" s="1000"/>
      <c r="AZ38" s="1071" t="s">
        <v>552</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1394</v>
      </c>
      <c r="AG63" s="988"/>
      <c r="AH63" s="988"/>
      <c r="AI63" s="988"/>
      <c r="AJ63" s="1059"/>
      <c r="AK63" s="1060"/>
      <c r="AL63" s="992"/>
      <c r="AM63" s="992"/>
      <c r="AN63" s="992"/>
      <c r="AO63" s="992"/>
      <c r="AP63" s="988">
        <v>12559</v>
      </c>
      <c r="AQ63" s="988"/>
      <c r="AR63" s="988"/>
      <c r="AS63" s="988"/>
      <c r="AT63" s="988"/>
      <c r="AU63" s="988">
        <v>9629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1388</v>
      </c>
      <c r="R68" s="1011"/>
      <c r="S68" s="1011"/>
      <c r="T68" s="1011"/>
      <c r="U68" s="1011"/>
      <c r="V68" s="1011">
        <v>1367</v>
      </c>
      <c r="W68" s="1011"/>
      <c r="X68" s="1011"/>
      <c r="Y68" s="1011"/>
      <c r="Z68" s="1011"/>
      <c r="AA68" s="1011">
        <f>Q68-V68</f>
        <v>21</v>
      </c>
      <c r="AB68" s="1011"/>
      <c r="AC68" s="1011"/>
      <c r="AD68" s="1011"/>
      <c r="AE68" s="1011"/>
      <c r="AF68" s="1011">
        <v>21</v>
      </c>
      <c r="AG68" s="1011"/>
      <c r="AH68" s="1011"/>
      <c r="AI68" s="1011"/>
      <c r="AJ68" s="1011"/>
      <c r="AK68" s="1011">
        <v>14</v>
      </c>
      <c r="AL68" s="1011"/>
      <c r="AM68" s="1011"/>
      <c r="AN68" s="1011"/>
      <c r="AO68" s="1011"/>
      <c r="AP68" s="1011">
        <v>1783</v>
      </c>
      <c r="AQ68" s="1011"/>
      <c r="AR68" s="1011"/>
      <c r="AS68" s="1011"/>
      <c r="AT68" s="1011"/>
      <c r="AU68" s="1011">
        <v>846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201</v>
      </c>
      <c r="R69" s="1000"/>
      <c r="S69" s="1000"/>
      <c r="T69" s="1000"/>
      <c r="U69" s="1000"/>
      <c r="V69" s="1000">
        <v>191</v>
      </c>
      <c r="W69" s="1000"/>
      <c r="X69" s="1000"/>
      <c r="Y69" s="1000"/>
      <c r="Z69" s="1000"/>
      <c r="AA69" s="1000">
        <f t="shared" ref="AA69:AA79" si="1">Q69-V69</f>
        <v>10</v>
      </c>
      <c r="AB69" s="1000"/>
      <c r="AC69" s="1000"/>
      <c r="AD69" s="1000"/>
      <c r="AE69" s="1000"/>
      <c r="AF69" s="1000">
        <v>10</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5042</v>
      </c>
      <c r="R70" s="1000"/>
      <c r="S70" s="1000"/>
      <c r="T70" s="1000"/>
      <c r="U70" s="1000"/>
      <c r="V70" s="1000">
        <v>4895</v>
      </c>
      <c r="W70" s="1000"/>
      <c r="X70" s="1000"/>
      <c r="Y70" s="1000"/>
      <c r="Z70" s="1000"/>
      <c r="AA70" s="1000">
        <f t="shared" si="1"/>
        <v>147</v>
      </c>
      <c r="AB70" s="1000"/>
      <c r="AC70" s="1000"/>
      <c r="AD70" s="1000"/>
      <c r="AE70" s="1000"/>
      <c r="AF70" s="1000">
        <v>147</v>
      </c>
      <c r="AG70" s="1000"/>
      <c r="AH70" s="1000"/>
      <c r="AI70" s="1000"/>
      <c r="AJ70" s="1000"/>
      <c r="AK70" s="1000">
        <v>67</v>
      </c>
      <c r="AL70" s="1000"/>
      <c r="AM70" s="1000"/>
      <c r="AN70" s="1000"/>
      <c r="AO70" s="1000"/>
      <c r="AP70" s="1000" t="s">
        <v>482</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359</v>
      </c>
      <c r="R71" s="1000"/>
      <c r="S71" s="1000"/>
      <c r="T71" s="1000"/>
      <c r="U71" s="1000"/>
      <c r="V71" s="1000">
        <v>354</v>
      </c>
      <c r="W71" s="1000"/>
      <c r="X71" s="1000"/>
      <c r="Y71" s="1000"/>
      <c r="Z71" s="1000"/>
      <c r="AA71" s="1000">
        <f t="shared" si="1"/>
        <v>5</v>
      </c>
      <c r="AB71" s="1000"/>
      <c r="AC71" s="1000"/>
      <c r="AD71" s="1000"/>
      <c r="AE71" s="1000"/>
      <c r="AF71" s="1000">
        <v>5</v>
      </c>
      <c r="AG71" s="1000"/>
      <c r="AH71" s="1000"/>
      <c r="AI71" s="1000"/>
      <c r="AJ71" s="1000"/>
      <c r="AK71" s="1000">
        <v>6</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1499</v>
      </c>
      <c r="R72" s="1000"/>
      <c r="S72" s="1000"/>
      <c r="T72" s="1000"/>
      <c r="U72" s="1000"/>
      <c r="V72" s="1000">
        <v>1219</v>
      </c>
      <c r="W72" s="1000"/>
      <c r="X72" s="1000"/>
      <c r="Y72" s="1000"/>
      <c r="Z72" s="1000"/>
      <c r="AA72" s="1000">
        <f t="shared" si="1"/>
        <v>280</v>
      </c>
      <c r="AB72" s="1000"/>
      <c r="AC72" s="1000"/>
      <c r="AD72" s="1000"/>
      <c r="AE72" s="1000"/>
      <c r="AF72" s="1000">
        <v>98</v>
      </c>
      <c r="AG72" s="1000"/>
      <c r="AH72" s="1000"/>
      <c r="AI72" s="1000"/>
      <c r="AJ72" s="1000"/>
      <c r="AK72" s="1000" t="s">
        <v>482</v>
      </c>
      <c r="AL72" s="1000"/>
      <c r="AM72" s="1000"/>
      <c r="AN72" s="1000"/>
      <c r="AO72" s="1000"/>
      <c r="AP72" s="1000">
        <v>1862</v>
      </c>
      <c r="AQ72" s="1000"/>
      <c r="AR72" s="1000"/>
      <c r="AS72" s="1000"/>
      <c r="AT72" s="1000"/>
      <c r="AU72" s="1000">
        <v>32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9</v>
      </c>
      <c r="R73" s="1000"/>
      <c r="S73" s="1000"/>
      <c r="T73" s="1000"/>
      <c r="U73" s="1000"/>
      <c r="V73" s="1000">
        <v>7</v>
      </c>
      <c r="W73" s="1000"/>
      <c r="X73" s="1000"/>
      <c r="Y73" s="1000"/>
      <c r="Z73" s="1000"/>
      <c r="AA73" s="1000">
        <f t="shared" si="1"/>
        <v>2</v>
      </c>
      <c r="AB73" s="1000"/>
      <c r="AC73" s="1000"/>
      <c r="AD73" s="1000"/>
      <c r="AE73" s="1000"/>
      <c r="AF73" s="1000">
        <v>2</v>
      </c>
      <c r="AG73" s="1000"/>
      <c r="AH73" s="1000"/>
      <c r="AI73" s="1000"/>
      <c r="AJ73" s="1000"/>
      <c r="AK73" s="1000">
        <v>0</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71</v>
      </c>
      <c r="R74" s="1000"/>
      <c r="S74" s="1000"/>
      <c r="T74" s="1000"/>
      <c r="U74" s="1000"/>
      <c r="V74" s="1000">
        <v>71</v>
      </c>
      <c r="W74" s="1000"/>
      <c r="X74" s="1000"/>
      <c r="Y74" s="1000"/>
      <c r="Z74" s="1000"/>
      <c r="AA74" s="1000">
        <f t="shared" si="1"/>
        <v>0</v>
      </c>
      <c r="AB74" s="1000"/>
      <c r="AC74" s="1000"/>
      <c r="AD74" s="1000"/>
      <c r="AE74" s="1000"/>
      <c r="AF74" s="1000">
        <v>0</v>
      </c>
      <c r="AG74" s="1000"/>
      <c r="AH74" s="1000"/>
      <c r="AI74" s="1000"/>
      <c r="AJ74" s="1000"/>
      <c r="AK74" s="1000" t="s">
        <v>482</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1079</v>
      </c>
      <c r="R75" s="1008"/>
      <c r="S75" s="1008"/>
      <c r="T75" s="1008"/>
      <c r="U75" s="1009"/>
      <c r="V75" s="1010">
        <v>1000</v>
      </c>
      <c r="W75" s="1008"/>
      <c r="X75" s="1008"/>
      <c r="Y75" s="1008"/>
      <c r="Z75" s="1009"/>
      <c r="AA75" s="1010">
        <f t="shared" si="1"/>
        <v>79</v>
      </c>
      <c r="AB75" s="1008"/>
      <c r="AC75" s="1008"/>
      <c r="AD75" s="1008"/>
      <c r="AE75" s="1009"/>
      <c r="AF75" s="1010">
        <v>2870</v>
      </c>
      <c r="AG75" s="1008"/>
      <c r="AH75" s="1008"/>
      <c r="AI75" s="1008"/>
      <c r="AJ75" s="1009"/>
      <c r="AK75" s="1010" t="s">
        <v>482</v>
      </c>
      <c r="AL75" s="1008"/>
      <c r="AM75" s="1008"/>
      <c r="AN75" s="1008"/>
      <c r="AO75" s="1009"/>
      <c r="AP75" s="1010">
        <v>2271</v>
      </c>
      <c r="AQ75" s="1008"/>
      <c r="AR75" s="1008"/>
      <c r="AS75" s="1008"/>
      <c r="AT75" s="1009"/>
      <c r="AU75" s="1010">
        <v>0</v>
      </c>
      <c r="AV75" s="1008"/>
      <c r="AW75" s="1008"/>
      <c r="AX75" s="1008"/>
      <c r="AY75" s="1009"/>
      <c r="AZ75" s="1001" t="s">
        <v>551</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9051</v>
      </c>
      <c r="R76" s="1008"/>
      <c r="S76" s="1008"/>
      <c r="T76" s="1008"/>
      <c r="U76" s="1009"/>
      <c r="V76" s="1010">
        <v>8993</v>
      </c>
      <c r="W76" s="1008"/>
      <c r="X76" s="1008"/>
      <c r="Y76" s="1008"/>
      <c r="Z76" s="1009"/>
      <c r="AA76" s="1010">
        <f t="shared" si="1"/>
        <v>58</v>
      </c>
      <c r="AB76" s="1008"/>
      <c r="AC76" s="1008"/>
      <c r="AD76" s="1008"/>
      <c r="AE76" s="1009"/>
      <c r="AF76" s="1010">
        <v>58</v>
      </c>
      <c r="AG76" s="1008"/>
      <c r="AH76" s="1008"/>
      <c r="AI76" s="1008"/>
      <c r="AJ76" s="1009"/>
      <c r="AK76" s="1010" t="s">
        <v>482</v>
      </c>
      <c r="AL76" s="1008"/>
      <c r="AM76" s="1008"/>
      <c r="AN76" s="1008"/>
      <c r="AO76" s="1009"/>
      <c r="AP76" s="1010">
        <v>9523</v>
      </c>
      <c r="AQ76" s="1008"/>
      <c r="AR76" s="1008"/>
      <c r="AS76" s="1008"/>
      <c r="AT76" s="1009"/>
      <c r="AU76" s="1010">
        <v>1351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493</v>
      </c>
      <c r="R77" s="1008"/>
      <c r="S77" s="1008"/>
      <c r="T77" s="1008"/>
      <c r="U77" s="1009"/>
      <c r="V77" s="1010">
        <v>467</v>
      </c>
      <c r="W77" s="1008"/>
      <c r="X77" s="1008"/>
      <c r="Y77" s="1008"/>
      <c r="Z77" s="1009"/>
      <c r="AA77" s="1010">
        <f t="shared" si="1"/>
        <v>26</v>
      </c>
      <c r="AB77" s="1008"/>
      <c r="AC77" s="1008"/>
      <c r="AD77" s="1008"/>
      <c r="AE77" s="1009"/>
      <c r="AF77" s="1010">
        <v>26</v>
      </c>
      <c r="AG77" s="1008"/>
      <c r="AH77" s="1008"/>
      <c r="AI77" s="1008"/>
      <c r="AJ77" s="1009"/>
      <c r="AK77" s="1010" t="s">
        <v>482</v>
      </c>
      <c r="AL77" s="1008"/>
      <c r="AM77" s="1008"/>
      <c r="AN77" s="1008"/>
      <c r="AO77" s="1009"/>
      <c r="AP77" s="1010" t="s">
        <v>482</v>
      </c>
      <c r="AQ77" s="1008"/>
      <c r="AR77" s="1008"/>
      <c r="AS77" s="1008"/>
      <c r="AT77" s="1009"/>
      <c r="AU77" s="1010" t="s">
        <v>482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99391</v>
      </c>
      <c r="R78" s="1000"/>
      <c r="S78" s="1000"/>
      <c r="T78" s="1000"/>
      <c r="U78" s="1000"/>
      <c r="V78" s="1000">
        <v>96884</v>
      </c>
      <c r="W78" s="1000"/>
      <c r="X78" s="1000"/>
      <c r="Y78" s="1000"/>
      <c r="Z78" s="1000"/>
      <c r="AA78" s="1000">
        <f t="shared" si="1"/>
        <v>2507</v>
      </c>
      <c r="AB78" s="1000"/>
      <c r="AC78" s="1000"/>
      <c r="AD78" s="1000"/>
      <c r="AE78" s="1000"/>
      <c r="AF78" s="1000">
        <v>2507</v>
      </c>
      <c r="AG78" s="1000"/>
      <c r="AH78" s="1000"/>
      <c r="AI78" s="1000"/>
      <c r="AJ78" s="1000"/>
      <c r="AK78" s="1000">
        <v>282</v>
      </c>
      <c r="AL78" s="1000"/>
      <c r="AM78" s="1000"/>
      <c r="AN78" s="1000"/>
      <c r="AO78" s="1000"/>
      <c r="AP78" s="1000" t="s">
        <v>482</v>
      </c>
      <c r="AQ78" s="1000"/>
      <c r="AR78" s="1000"/>
      <c r="AS78" s="1000"/>
      <c r="AT78" s="1000"/>
      <c r="AU78" s="1000" t="s">
        <v>482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92</v>
      </c>
      <c r="R79" s="1000"/>
      <c r="S79" s="1000"/>
      <c r="T79" s="1000"/>
      <c r="U79" s="1000"/>
      <c r="V79" s="1000">
        <v>74</v>
      </c>
      <c r="W79" s="1000"/>
      <c r="X79" s="1000"/>
      <c r="Y79" s="1000"/>
      <c r="Z79" s="1000"/>
      <c r="AA79" s="1000">
        <f t="shared" si="1"/>
        <v>18</v>
      </c>
      <c r="AB79" s="1000"/>
      <c r="AC79" s="1000"/>
      <c r="AD79" s="1000"/>
      <c r="AE79" s="1000"/>
      <c r="AF79" s="1000">
        <v>4</v>
      </c>
      <c r="AG79" s="1000"/>
      <c r="AH79" s="1000"/>
      <c r="AI79" s="1000"/>
      <c r="AJ79" s="1000"/>
      <c r="AK79" s="1000" t="s">
        <v>482</v>
      </c>
      <c r="AL79" s="1000"/>
      <c r="AM79" s="1000"/>
      <c r="AN79" s="1000"/>
      <c r="AO79" s="1000"/>
      <c r="AP79" s="1000" t="s">
        <v>482</v>
      </c>
      <c r="AQ79" s="1000"/>
      <c r="AR79" s="1000"/>
      <c r="AS79" s="1000"/>
      <c r="AT79" s="1000"/>
      <c r="AU79" s="1000" t="s">
        <v>482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5748</v>
      </c>
      <c r="AG88" s="988"/>
      <c r="AH88" s="988"/>
      <c r="AI88" s="988"/>
      <c r="AJ88" s="988"/>
      <c r="AK88" s="992"/>
      <c r="AL88" s="992"/>
      <c r="AM88" s="992"/>
      <c r="AN88" s="992"/>
      <c r="AO88" s="992"/>
      <c r="AP88" s="988">
        <v>15439</v>
      </c>
      <c r="AQ88" s="988"/>
      <c r="AR88" s="988"/>
      <c r="AS88" s="988"/>
      <c r="AT88" s="988"/>
      <c r="AU88" s="988">
        <v>2229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c r="CX102" s="980"/>
      <c r="CY102" s="980"/>
      <c r="CZ102" s="980"/>
      <c r="DA102" s="981"/>
      <c r="DB102" s="979"/>
      <c r="DC102" s="980"/>
      <c r="DD102" s="980"/>
      <c r="DE102" s="980"/>
      <c r="DF102" s="981"/>
      <c r="DG102" s="979">
        <v>696</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2251549</v>
      </c>
      <c r="AB110" s="916"/>
      <c r="AC110" s="916"/>
      <c r="AD110" s="916"/>
      <c r="AE110" s="917"/>
      <c r="AF110" s="918">
        <v>2120122</v>
      </c>
      <c r="AG110" s="916"/>
      <c r="AH110" s="916"/>
      <c r="AI110" s="916"/>
      <c r="AJ110" s="917"/>
      <c r="AK110" s="918">
        <v>2165706</v>
      </c>
      <c r="AL110" s="916"/>
      <c r="AM110" s="916"/>
      <c r="AN110" s="916"/>
      <c r="AO110" s="917"/>
      <c r="AP110" s="919">
        <v>26.3</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24624739</v>
      </c>
      <c r="BR110" s="863"/>
      <c r="BS110" s="863"/>
      <c r="BT110" s="863"/>
      <c r="BU110" s="863"/>
      <c r="BV110" s="863">
        <v>24738225</v>
      </c>
      <c r="BW110" s="863"/>
      <c r="BX110" s="863"/>
      <c r="BY110" s="863"/>
      <c r="BZ110" s="863"/>
      <c r="CA110" s="863">
        <v>24497666</v>
      </c>
      <c r="CB110" s="863"/>
      <c r="CC110" s="863"/>
      <c r="CD110" s="863"/>
      <c r="CE110" s="863"/>
      <c r="CF110" s="887">
        <v>297.8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964463</v>
      </c>
      <c r="BR111" s="835"/>
      <c r="BS111" s="835"/>
      <c r="BT111" s="835"/>
      <c r="BU111" s="835"/>
      <c r="BV111" s="835">
        <v>851401</v>
      </c>
      <c r="BW111" s="835"/>
      <c r="BX111" s="835"/>
      <c r="BY111" s="835"/>
      <c r="BZ111" s="835"/>
      <c r="CA111" s="835">
        <v>761069</v>
      </c>
      <c r="CB111" s="835"/>
      <c r="CC111" s="835"/>
      <c r="CD111" s="835"/>
      <c r="CE111" s="835"/>
      <c r="CF111" s="896">
        <v>9.3000000000000007</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10333739</v>
      </c>
      <c r="BR112" s="835"/>
      <c r="BS112" s="835"/>
      <c r="BT112" s="835"/>
      <c r="BU112" s="835"/>
      <c r="BV112" s="835">
        <v>10021161</v>
      </c>
      <c r="BW112" s="835"/>
      <c r="BX112" s="835"/>
      <c r="BY112" s="835"/>
      <c r="BZ112" s="835"/>
      <c r="CA112" s="835">
        <v>9629731</v>
      </c>
      <c r="CB112" s="835"/>
      <c r="CC112" s="835"/>
      <c r="CD112" s="835"/>
      <c r="CE112" s="835"/>
      <c r="CF112" s="896">
        <v>117.1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699616</v>
      </c>
      <c r="AB113" s="944"/>
      <c r="AC113" s="944"/>
      <c r="AD113" s="944"/>
      <c r="AE113" s="945"/>
      <c r="AF113" s="946">
        <v>706260</v>
      </c>
      <c r="AG113" s="944"/>
      <c r="AH113" s="944"/>
      <c r="AI113" s="944"/>
      <c r="AJ113" s="945"/>
      <c r="AK113" s="946">
        <v>713038</v>
      </c>
      <c r="AL113" s="944"/>
      <c r="AM113" s="944"/>
      <c r="AN113" s="944"/>
      <c r="AO113" s="945"/>
      <c r="AP113" s="947">
        <v>8.6999999999999993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1110316</v>
      </c>
      <c r="BR113" s="835"/>
      <c r="BS113" s="835"/>
      <c r="BT113" s="835"/>
      <c r="BU113" s="835"/>
      <c r="BV113" s="835">
        <v>1656509</v>
      </c>
      <c r="BW113" s="835"/>
      <c r="BX113" s="835"/>
      <c r="BY113" s="835"/>
      <c r="BZ113" s="835"/>
      <c r="CA113" s="835">
        <v>2229610</v>
      </c>
      <c r="CB113" s="835"/>
      <c r="CC113" s="835"/>
      <c r="CD113" s="835"/>
      <c r="CE113" s="835"/>
      <c r="CF113" s="896">
        <v>27.1</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92777</v>
      </c>
      <c r="AB114" s="798"/>
      <c r="AC114" s="798"/>
      <c r="AD114" s="798"/>
      <c r="AE114" s="799"/>
      <c r="AF114" s="800">
        <v>105288</v>
      </c>
      <c r="AG114" s="798"/>
      <c r="AH114" s="798"/>
      <c r="AI114" s="798"/>
      <c r="AJ114" s="799"/>
      <c r="AK114" s="800">
        <v>107619</v>
      </c>
      <c r="AL114" s="798"/>
      <c r="AM114" s="798"/>
      <c r="AN114" s="798"/>
      <c r="AO114" s="799"/>
      <c r="AP114" s="845">
        <v>1.3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3079444</v>
      </c>
      <c r="BR114" s="835"/>
      <c r="BS114" s="835"/>
      <c r="BT114" s="835"/>
      <c r="BU114" s="835"/>
      <c r="BV114" s="835">
        <v>3124665</v>
      </c>
      <c r="BW114" s="835"/>
      <c r="BX114" s="835"/>
      <c r="BY114" s="835"/>
      <c r="BZ114" s="835"/>
      <c r="CA114" s="835">
        <v>3031039</v>
      </c>
      <c r="CB114" s="835"/>
      <c r="CC114" s="835"/>
      <c r="CD114" s="835"/>
      <c r="CE114" s="835"/>
      <c r="CF114" s="896">
        <v>36.799999999999997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123432</v>
      </c>
      <c r="AB115" s="944"/>
      <c r="AC115" s="944"/>
      <c r="AD115" s="944"/>
      <c r="AE115" s="945"/>
      <c r="AF115" s="946">
        <v>121988</v>
      </c>
      <c r="AG115" s="944"/>
      <c r="AH115" s="944"/>
      <c r="AI115" s="944"/>
      <c r="AJ115" s="945"/>
      <c r="AK115" s="946">
        <v>97878</v>
      </c>
      <c r="AL115" s="944"/>
      <c r="AM115" s="944"/>
      <c r="AN115" s="944"/>
      <c r="AO115" s="945"/>
      <c r="AP115" s="947">
        <v>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55</v>
      </c>
      <c r="BR115" s="835"/>
      <c r="BS115" s="835"/>
      <c r="BT115" s="835"/>
      <c r="BU115" s="835"/>
      <c r="BV115" s="835">
        <v>46</v>
      </c>
      <c r="BW115" s="835"/>
      <c r="BX115" s="835"/>
      <c r="BY115" s="835"/>
      <c r="BZ115" s="835"/>
      <c r="CA115" s="835">
        <v>37</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890908</v>
      </c>
      <c r="DH115" s="798"/>
      <c r="DI115" s="798"/>
      <c r="DJ115" s="798"/>
      <c r="DK115" s="799"/>
      <c r="DL115" s="800">
        <v>781992</v>
      </c>
      <c r="DM115" s="798"/>
      <c r="DN115" s="798"/>
      <c r="DO115" s="798"/>
      <c r="DP115" s="799"/>
      <c r="DQ115" s="800">
        <v>695806</v>
      </c>
      <c r="DR115" s="798"/>
      <c r="DS115" s="798"/>
      <c r="DT115" s="798"/>
      <c r="DU115" s="799"/>
      <c r="DV115" s="845">
        <v>8.5</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1496</v>
      </c>
      <c r="AB116" s="798"/>
      <c r="AC116" s="798"/>
      <c r="AD116" s="798"/>
      <c r="AE116" s="799"/>
      <c r="AF116" s="800">
        <v>1252</v>
      </c>
      <c r="AG116" s="798"/>
      <c r="AH116" s="798"/>
      <c r="AI116" s="798"/>
      <c r="AJ116" s="799"/>
      <c r="AK116" s="800">
        <v>345</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3168870</v>
      </c>
      <c r="AB117" s="930"/>
      <c r="AC117" s="930"/>
      <c r="AD117" s="930"/>
      <c r="AE117" s="931"/>
      <c r="AF117" s="932">
        <v>3054910</v>
      </c>
      <c r="AG117" s="930"/>
      <c r="AH117" s="930"/>
      <c r="AI117" s="930"/>
      <c r="AJ117" s="931"/>
      <c r="AK117" s="932">
        <v>3084586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40112756</v>
      </c>
      <c r="BR119" s="866"/>
      <c r="BS119" s="866"/>
      <c r="BT119" s="866"/>
      <c r="BU119" s="866"/>
      <c r="BV119" s="866">
        <v>40392007</v>
      </c>
      <c r="BW119" s="866"/>
      <c r="BX119" s="866"/>
      <c r="BY119" s="866"/>
      <c r="BZ119" s="866"/>
      <c r="CA119" s="866">
        <v>40149152</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73555</v>
      </c>
      <c r="DH119" s="781"/>
      <c r="DI119" s="781"/>
      <c r="DJ119" s="781"/>
      <c r="DK119" s="782"/>
      <c r="DL119" s="783">
        <v>69409</v>
      </c>
      <c r="DM119" s="781"/>
      <c r="DN119" s="781"/>
      <c r="DO119" s="781"/>
      <c r="DP119" s="782"/>
      <c r="DQ119" s="783">
        <v>65263</v>
      </c>
      <c r="DR119" s="781"/>
      <c r="DS119" s="781"/>
      <c r="DT119" s="781"/>
      <c r="DU119" s="782"/>
      <c r="DV119" s="869">
        <v>0.8</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2800861</v>
      </c>
      <c r="BR120" s="863"/>
      <c r="BS120" s="863"/>
      <c r="BT120" s="863"/>
      <c r="BU120" s="863"/>
      <c r="BV120" s="863">
        <v>3141444</v>
      </c>
      <c r="BW120" s="863"/>
      <c r="BX120" s="863"/>
      <c r="BY120" s="863"/>
      <c r="BZ120" s="863"/>
      <c r="CA120" s="863">
        <v>3320291</v>
      </c>
      <c r="CB120" s="863"/>
      <c r="CC120" s="863"/>
      <c r="CD120" s="863"/>
      <c r="CE120" s="863"/>
      <c r="CF120" s="887">
        <v>40.4</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8539733</v>
      </c>
      <c r="DH120" s="863"/>
      <c r="DI120" s="863"/>
      <c r="DJ120" s="863"/>
      <c r="DK120" s="863"/>
      <c r="DL120" s="863">
        <v>8187067</v>
      </c>
      <c r="DM120" s="863"/>
      <c r="DN120" s="863"/>
      <c r="DO120" s="863"/>
      <c r="DP120" s="863"/>
      <c r="DQ120" s="863">
        <v>7717014</v>
      </c>
      <c r="DR120" s="863"/>
      <c r="DS120" s="863"/>
      <c r="DT120" s="863"/>
      <c r="DU120" s="863"/>
      <c r="DV120" s="864">
        <v>93.8</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2209330</v>
      </c>
      <c r="BR121" s="835"/>
      <c r="BS121" s="835"/>
      <c r="BT121" s="835"/>
      <c r="BU121" s="835"/>
      <c r="BV121" s="835">
        <v>2075077</v>
      </c>
      <c r="BW121" s="835"/>
      <c r="BX121" s="835"/>
      <c r="BY121" s="835"/>
      <c r="BZ121" s="835"/>
      <c r="CA121" s="835">
        <v>1358001</v>
      </c>
      <c r="CB121" s="835"/>
      <c r="CC121" s="835"/>
      <c r="CD121" s="835"/>
      <c r="CE121" s="835"/>
      <c r="CF121" s="896">
        <v>16.5</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1684229</v>
      </c>
      <c r="DH121" s="835"/>
      <c r="DI121" s="835"/>
      <c r="DJ121" s="835"/>
      <c r="DK121" s="835"/>
      <c r="DL121" s="835">
        <v>1736206</v>
      </c>
      <c r="DM121" s="835"/>
      <c r="DN121" s="835"/>
      <c r="DO121" s="835"/>
      <c r="DP121" s="835"/>
      <c r="DQ121" s="835">
        <v>1826152</v>
      </c>
      <c r="DR121" s="835"/>
      <c r="DS121" s="835"/>
      <c r="DT121" s="835"/>
      <c r="DU121" s="835"/>
      <c r="DV121" s="812">
        <v>22.2</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24123240</v>
      </c>
      <c r="BR122" s="866"/>
      <c r="BS122" s="866"/>
      <c r="BT122" s="866"/>
      <c r="BU122" s="866"/>
      <c r="BV122" s="866">
        <v>24330011</v>
      </c>
      <c r="BW122" s="866"/>
      <c r="BX122" s="866"/>
      <c r="BY122" s="866"/>
      <c r="BZ122" s="866"/>
      <c r="CA122" s="866">
        <v>24389445</v>
      </c>
      <c r="CB122" s="866"/>
      <c r="CC122" s="866"/>
      <c r="CD122" s="866"/>
      <c r="CE122" s="866"/>
      <c r="CF122" s="867">
        <v>296.5</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101041</v>
      </c>
      <c r="DH122" s="835"/>
      <c r="DI122" s="835"/>
      <c r="DJ122" s="835"/>
      <c r="DK122" s="835"/>
      <c r="DL122" s="835">
        <v>90497</v>
      </c>
      <c r="DM122" s="835"/>
      <c r="DN122" s="835"/>
      <c r="DO122" s="835"/>
      <c r="DP122" s="835"/>
      <c r="DQ122" s="835">
        <v>79872</v>
      </c>
      <c r="DR122" s="835"/>
      <c r="DS122" s="835"/>
      <c r="DT122" s="835"/>
      <c r="DU122" s="835"/>
      <c r="DV122" s="812">
        <v>1</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29133431</v>
      </c>
      <c r="BR123" s="854"/>
      <c r="BS123" s="854"/>
      <c r="BT123" s="854"/>
      <c r="BU123" s="854"/>
      <c r="BV123" s="854">
        <v>29546532</v>
      </c>
      <c r="BW123" s="854"/>
      <c r="BX123" s="854"/>
      <c r="BY123" s="854"/>
      <c r="BZ123" s="854"/>
      <c r="CA123" s="854">
        <v>29067737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5780</v>
      </c>
      <c r="DH123" s="798"/>
      <c r="DI123" s="798"/>
      <c r="DJ123" s="798"/>
      <c r="DK123" s="799"/>
      <c r="DL123" s="800">
        <v>5556</v>
      </c>
      <c r="DM123" s="798"/>
      <c r="DN123" s="798"/>
      <c r="DO123" s="798"/>
      <c r="DP123" s="799"/>
      <c r="DQ123" s="800">
        <v>5227</v>
      </c>
      <c r="DR123" s="798"/>
      <c r="DS123" s="798"/>
      <c r="DT123" s="798"/>
      <c r="DU123" s="799"/>
      <c r="DV123" s="845">
        <v>0.1</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132.4</v>
      </c>
      <c r="BR124" s="852"/>
      <c r="BS124" s="852"/>
      <c r="BT124" s="852"/>
      <c r="BU124" s="852"/>
      <c r="BV124" s="852">
        <v>129</v>
      </c>
      <c r="BW124" s="852"/>
      <c r="BX124" s="852"/>
      <c r="BY124" s="852"/>
      <c r="BZ124" s="852"/>
      <c r="CA124" s="852">
        <v>134.69999999999999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2956</v>
      </c>
      <c r="DH124" s="781"/>
      <c r="DI124" s="781"/>
      <c r="DJ124" s="781"/>
      <c r="DK124" s="782"/>
      <c r="DL124" s="783">
        <v>1835</v>
      </c>
      <c r="DM124" s="781"/>
      <c r="DN124" s="781"/>
      <c r="DO124" s="781"/>
      <c r="DP124" s="782"/>
      <c r="DQ124" s="783">
        <v>1466</v>
      </c>
      <c r="DR124" s="781"/>
      <c r="DS124" s="781"/>
      <c r="DT124" s="781"/>
      <c r="DU124" s="782"/>
      <c r="DV124" s="869">
        <v>0</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123432</v>
      </c>
      <c r="AB126" s="798"/>
      <c r="AC126" s="798"/>
      <c r="AD126" s="798"/>
      <c r="AE126" s="799"/>
      <c r="AF126" s="800">
        <v>121988</v>
      </c>
      <c r="AG126" s="798"/>
      <c r="AH126" s="798"/>
      <c r="AI126" s="798"/>
      <c r="AJ126" s="799"/>
      <c r="AK126" s="800">
        <v>97878</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166271</v>
      </c>
      <c r="AB128" s="819"/>
      <c r="AC128" s="819"/>
      <c r="AD128" s="819"/>
      <c r="AE128" s="820"/>
      <c r="AF128" s="821">
        <v>158348</v>
      </c>
      <c r="AG128" s="819"/>
      <c r="AH128" s="819"/>
      <c r="AI128" s="819"/>
      <c r="AJ128" s="820"/>
      <c r="AK128" s="821">
        <v>38767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13.31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55</v>
      </c>
      <c r="DH128" s="809"/>
      <c r="DI128" s="809"/>
      <c r="DJ128" s="809"/>
      <c r="DK128" s="809"/>
      <c r="DL128" s="809">
        <v>46</v>
      </c>
      <c r="DM128" s="809"/>
      <c r="DN128" s="809"/>
      <c r="DO128" s="809"/>
      <c r="DP128" s="809"/>
      <c r="DQ128" s="809">
        <v>37</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10213136</v>
      </c>
      <c r="AB129" s="798"/>
      <c r="AC129" s="798"/>
      <c r="AD129" s="798"/>
      <c r="AE129" s="799"/>
      <c r="AF129" s="800">
        <v>10312333</v>
      </c>
      <c r="AG129" s="798"/>
      <c r="AH129" s="798"/>
      <c r="AI129" s="798"/>
      <c r="AJ129" s="799"/>
      <c r="AK129" s="800">
        <v>10170562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18.309999999999999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1924314</v>
      </c>
      <c r="AB130" s="798"/>
      <c r="AC130" s="798"/>
      <c r="AD130" s="798"/>
      <c r="AE130" s="799"/>
      <c r="AF130" s="800">
        <v>1905200</v>
      </c>
      <c r="AG130" s="798"/>
      <c r="AH130" s="798"/>
      <c r="AI130" s="798"/>
      <c r="AJ130" s="799"/>
      <c r="AK130" s="800">
        <v>1944415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12.7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8288822</v>
      </c>
      <c r="AB131" s="781"/>
      <c r="AC131" s="781"/>
      <c r="AD131" s="781"/>
      <c r="AE131" s="782"/>
      <c r="AF131" s="783">
        <v>8407133</v>
      </c>
      <c r="AG131" s="781"/>
      <c r="AH131" s="781"/>
      <c r="AI131" s="781"/>
      <c r="AJ131" s="782"/>
      <c r="AK131" s="783">
        <v>8226147</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134.69999999999999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13.008902279999999</v>
      </c>
      <c r="AB132" s="761"/>
      <c r="AC132" s="761"/>
      <c r="AD132" s="761"/>
      <c r="AE132" s="762"/>
      <c r="AF132" s="763">
        <v>11.791915270000001</v>
      </c>
      <c r="AG132" s="761"/>
      <c r="AH132" s="761"/>
      <c r="AI132" s="761"/>
      <c r="AJ132" s="762"/>
      <c r="AK132" s="763">
        <v>13.38906295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13.5</v>
      </c>
      <c r="AB133" s="740"/>
      <c r="AC133" s="740"/>
      <c r="AD133" s="740"/>
      <c r="AE133" s="741"/>
      <c r="AF133" s="739">
        <v>12.8</v>
      </c>
      <c r="AG133" s="740"/>
      <c r="AH133" s="740"/>
      <c r="AI133" s="740"/>
      <c r="AJ133" s="741"/>
      <c r="AK133" s="739">
        <v>12.7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2373044</v>
      </c>
      <c r="L9" s="266">
        <v>72160</v>
      </c>
      <c r="M9" s="267">
        <v>88814</v>
      </c>
      <c r="N9" s="268">
        <v>-18.8</v>
      </c>
    </row>
    <row r="10" spans="1:16" x14ac:dyDescent="0.15">
      <c r="A10" s="250"/>
      <c r="B10" s="246"/>
      <c r="C10" s="246"/>
      <c r="D10" s="246"/>
      <c r="E10" s="246"/>
      <c r="F10" s="246"/>
      <c r="G10" s="1166" t="s">
        <v>479</v>
      </c>
      <c r="H10" s="1167"/>
      <c r="I10" s="1167"/>
      <c r="J10" s="1168"/>
      <c r="K10" s="269">
        <v>352126</v>
      </c>
      <c r="L10" s="270">
        <v>10707</v>
      </c>
      <c r="M10" s="271">
        <v>7348</v>
      </c>
      <c r="N10" s="272">
        <v>45.7</v>
      </c>
    </row>
    <row r="11" spans="1:16" ht="13.5" customHeight="1" x14ac:dyDescent="0.15">
      <c r="A11" s="250"/>
      <c r="B11" s="246"/>
      <c r="C11" s="246"/>
      <c r="D11" s="246"/>
      <c r="E11" s="246"/>
      <c r="F11" s="246"/>
      <c r="G11" s="1166" t="s">
        <v>480</v>
      </c>
      <c r="H11" s="1167"/>
      <c r="I11" s="1167"/>
      <c r="J11" s="1168"/>
      <c r="K11" s="269">
        <v>408904</v>
      </c>
      <c r="L11" s="270">
        <v>12434</v>
      </c>
      <c r="M11" s="271">
        <v>9064</v>
      </c>
      <c r="N11" s="272">
        <v>37.200000000000003</v>
      </c>
    </row>
    <row r="12" spans="1:16" ht="13.5" customHeight="1" x14ac:dyDescent="0.15">
      <c r="A12" s="250"/>
      <c r="B12" s="246"/>
      <c r="C12" s="246"/>
      <c r="D12" s="246"/>
      <c r="E12" s="246"/>
      <c r="F12" s="246"/>
      <c r="G12" s="1166" t="s">
        <v>481</v>
      </c>
      <c r="H12" s="1167"/>
      <c r="I12" s="1167"/>
      <c r="J12" s="1168"/>
      <c r="K12" s="269" t="s">
        <v>482</v>
      </c>
      <c r="L12" s="270" t="s">
        <v>482</v>
      </c>
      <c r="M12" s="271">
        <v>917</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11</v>
      </c>
      <c r="N13" s="272" t="s">
        <v>482</v>
      </c>
    </row>
    <row r="14" spans="1:16" ht="13.5" customHeight="1" x14ac:dyDescent="0.15">
      <c r="A14" s="250"/>
      <c r="B14" s="246"/>
      <c r="C14" s="246"/>
      <c r="D14" s="246"/>
      <c r="E14" s="246"/>
      <c r="F14" s="246"/>
      <c r="G14" s="1166" t="s">
        <v>484</v>
      </c>
      <c r="H14" s="1167"/>
      <c r="I14" s="1167"/>
      <c r="J14" s="1168"/>
      <c r="K14" s="269">
        <v>138567</v>
      </c>
      <c r="L14" s="270">
        <v>4214</v>
      </c>
      <c r="M14" s="271">
        <v>3976</v>
      </c>
      <c r="N14" s="272">
        <v>6</v>
      </c>
    </row>
    <row r="15" spans="1:16" ht="13.5" customHeight="1" x14ac:dyDescent="0.15">
      <c r="A15" s="250"/>
      <c r="B15" s="246"/>
      <c r="C15" s="246"/>
      <c r="D15" s="246"/>
      <c r="E15" s="246"/>
      <c r="F15" s="246"/>
      <c r="G15" s="1166" t="s">
        <v>485</v>
      </c>
      <c r="H15" s="1167"/>
      <c r="I15" s="1167"/>
      <c r="J15" s="1168"/>
      <c r="K15" s="269">
        <v>16981</v>
      </c>
      <c r="L15" s="270">
        <v>516</v>
      </c>
      <c r="M15" s="271">
        <v>2094</v>
      </c>
      <c r="N15" s="272">
        <v>-75.400000000000006</v>
      </c>
    </row>
    <row r="16" spans="1:16" x14ac:dyDescent="0.15">
      <c r="A16" s="250"/>
      <c r="B16" s="246"/>
      <c r="C16" s="246"/>
      <c r="D16" s="246"/>
      <c r="E16" s="246"/>
      <c r="F16" s="246"/>
      <c r="G16" s="1169" t="s">
        <v>486</v>
      </c>
      <c r="H16" s="1170"/>
      <c r="I16" s="1170"/>
      <c r="J16" s="1171"/>
      <c r="K16" s="270">
        <v>-224810</v>
      </c>
      <c r="L16" s="270">
        <v>-6836</v>
      </c>
      <c r="M16" s="271">
        <v>-9674</v>
      </c>
      <c r="N16" s="272">
        <v>-29.3</v>
      </c>
    </row>
    <row r="17" spans="1:16" x14ac:dyDescent="0.15">
      <c r="A17" s="250"/>
      <c r="B17" s="246"/>
      <c r="C17" s="246"/>
      <c r="D17" s="246"/>
      <c r="E17" s="246"/>
      <c r="F17" s="246"/>
      <c r="G17" s="1169" t="s">
        <v>170</v>
      </c>
      <c r="H17" s="1170"/>
      <c r="I17" s="1170"/>
      <c r="J17" s="1171"/>
      <c r="K17" s="270">
        <v>3064812</v>
      </c>
      <c r="L17" s="270">
        <v>93195</v>
      </c>
      <c r="M17" s="271">
        <v>102550</v>
      </c>
      <c r="N17" s="272">
        <v>-9.1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9.4600000000000009</v>
      </c>
      <c r="L21" s="283">
        <v>9.9600000000000009</v>
      </c>
      <c r="M21" s="284">
        <v>-0.5</v>
      </c>
      <c r="N21" s="251"/>
      <c r="O21" s="285"/>
      <c r="P21" s="281"/>
    </row>
    <row r="22" spans="1:16" s="286" customFormat="1" x14ac:dyDescent="0.15">
      <c r="A22" s="281"/>
      <c r="B22" s="251"/>
      <c r="C22" s="251"/>
      <c r="D22" s="251"/>
      <c r="E22" s="251"/>
      <c r="F22" s="251"/>
      <c r="G22" s="1163" t="s">
        <v>492</v>
      </c>
      <c r="H22" s="1164"/>
      <c r="I22" s="1164"/>
      <c r="J22" s="1165"/>
      <c r="K22" s="287">
        <v>94.6</v>
      </c>
      <c r="L22" s="288">
        <v>97.8</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2165706</v>
      </c>
      <c r="L32" s="296">
        <v>65855</v>
      </c>
      <c r="M32" s="297">
        <v>68120</v>
      </c>
      <c r="N32" s="298">
        <v>-3.3</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13</v>
      </c>
      <c r="N34" s="298" t="s">
        <v>482</v>
      </c>
    </row>
    <row r="35" spans="1:16" ht="27" customHeight="1" x14ac:dyDescent="0.15">
      <c r="A35" s="250"/>
      <c r="B35" s="246"/>
      <c r="C35" s="246"/>
      <c r="D35" s="246"/>
      <c r="E35" s="246"/>
      <c r="F35" s="246"/>
      <c r="G35" s="1154" t="s">
        <v>499</v>
      </c>
      <c r="H35" s="1155"/>
      <c r="I35" s="1155"/>
      <c r="J35" s="1156"/>
      <c r="K35" s="296">
        <v>713038</v>
      </c>
      <c r="L35" s="296">
        <v>21682</v>
      </c>
      <c r="M35" s="297">
        <v>17609</v>
      </c>
      <c r="N35" s="298">
        <v>23.1</v>
      </c>
    </row>
    <row r="36" spans="1:16" ht="27" customHeight="1" x14ac:dyDescent="0.15">
      <c r="A36" s="250"/>
      <c r="B36" s="246"/>
      <c r="C36" s="246"/>
      <c r="D36" s="246"/>
      <c r="E36" s="246"/>
      <c r="F36" s="246"/>
      <c r="G36" s="1154" t="s">
        <v>500</v>
      </c>
      <c r="H36" s="1155"/>
      <c r="I36" s="1155"/>
      <c r="J36" s="1156"/>
      <c r="K36" s="296">
        <v>107619</v>
      </c>
      <c r="L36" s="296">
        <v>3272</v>
      </c>
      <c r="M36" s="297">
        <v>2944</v>
      </c>
      <c r="N36" s="298">
        <v>11.1</v>
      </c>
    </row>
    <row r="37" spans="1:16" ht="13.5" customHeight="1" x14ac:dyDescent="0.15">
      <c r="A37" s="250"/>
      <c r="B37" s="246"/>
      <c r="C37" s="246"/>
      <c r="D37" s="246"/>
      <c r="E37" s="246"/>
      <c r="F37" s="246"/>
      <c r="G37" s="1154" t="s">
        <v>501</v>
      </c>
      <c r="H37" s="1155"/>
      <c r="I37" s="1155"/>
      <c r="J37" s="1156"/>
      <c r="K37" s="296">
        <v>97878</v>
      </c>
      <c r="L37" s="296">
        <v>2976</v>
      </c>
      <c r="M37" s="297">
        <v>1200</v>
      </c>
      <c r="N37" s="298">
        <v>148</v>
      </c>
    </row>
    <row r="38" spans="1:16" ht="27" customHeight="1" x14ac:dyDescent="0.15">
      <c r="A38" s="250"/>
      <c r="B38" s="246"/>
      <c r="C38" s="246"/>
      <c r="D38" s="246"/>
      <c r="E38" s="246"/>
      <c r="F38" s="246"/>
      <c r="G38" s="1157" t="s">
        <v>502</v>
      </c>
      <c r="H38" s="1158"/>
      <c r="I38" s="1158"/>
      <c r="J38" s="1159"/>
      <c r="K38" s="299">
        <v>345</v>
      </c>
      <c r="L38" s="299">
        <v>10</v>
      </c>
      <c r="M38" s="300">
        <v>5</v>
      </c>
      <c r="N38" s="301">
        <v>100</v>
      </c>
      <c r="O38" s="295"/>
    </row>
    <row r="39" spans="1:16" x14ac:dyDescent="0.15">
      <c r="A39" s="250"/>
      <c r="B39" s="246"/>
      <c r="C39" s="246"/>
      <c r="D39" s="246"/>
      <c r="E39" s="246"/>
      <c r="F39" s="246"/>
      <c r="G39" s="1157" t="s">
        <v>503</v>
      </c>
      <c r="H39" s="1158"/>
      <c r="I39" s="1158"/>
      <c r="J39" s="1159"/>
      <c r="K39" s="302">
        <v>-38767</v>
      </c>
      <c r="L39" s="302">
        <v>-1179</v>
      </c>
      <c r="M39" s="303">
        <v>-3946</v>
      </c>
      <c r="N39" s="304">
        <v>-70.099999999999994</v>
      </c>
      <c r="O39" s="295"/>
    </row>
    <row r="40" spans="1:16" ht="27" customHeight="1" x14ac:dyDescent="0.15">
      <c r="A40" s="250"/>
      <c r="B40" s="246"/>
      <c r="C40" s="246"/>
      <c r="D40" s="246"/>
      <c r="E40" s="246"/>
      <c r="F40" s="246"/>
      <c r="G40" s="1154" t="s">
        <v>504</v>
      </c>
      <c r="H40" s="1155"/>
      <c r="I40" s="1155"/>
      <c r="J40" s="1156"/>
      <c r="K40" s="302">
        <v>-1944415</v>
      </c>
      <c r="L40" s="302">
        <v>-59126</v>
      </c>
      <c r="M40" s="303">
        <v>-59158</v>
      </c>
      <c r="N40" s="304">
        <v>-0.1</v>
      </c>
      <c r="O40" s="295"/>
    </row>
    <row r="41" spans="1:16" x14ac:dyDescent="0.15">
      <c r="A41" s="250"/>
      <c r="B41" s="246"/>
      <c r="C41" s="246"/>
      <c r="D41" s="246"/>
      <c r="E41" s="246"/>
      <c r="F41" s="246"/>
      <c r="G41" s="1160" t="s">
        <v>281</v>
      </c>
      <c r="H41" s="1161"/>
      <c r="I41" s="1161"/>
      <c r="J41" s="1162"/>
      <c r="K41" s="296">
        <v>1101404</v>
      </c>
      <c r="L41" s="302">
        <v>33492</v>
      </c>
      <c r="M41" s="303">
        <v>26787</v>
      </c>
      <c r="N41" s="304">
        <v>25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2836625</v>
      </c>
      <c r="J51" s="322">
        <v>82190</v>
      </c>
      <c r="K51" s="323">
        <v>33.700000000000003</v>
      </c>
      <c r="L51" s="324">
        <v>70489</v>
      </c>
      <c r="M51" s="325">
        <v>5.0999999999999996</v>
      </c>
      <c r="N51" s="326">
        <v>28.6</v>
      </c>
    </row>
    <row r="52" spans="1:14" x14ac:dyDescent="0.15">
      <c r="A52" s="250"/>
      <c r="B52" s="246"/>
      <c r="C52" s="246"/>
      <c r="D52" s="246"/>
      <c r="E52" s="246"/>
      <c r="F52" s="246"/>
      <c r="G52" s="327"/>
      <c r="H52" s="328" t="s">
        <v>515</v>
      </c>
      <c r="I52" s="329">
        <v>1716331</v>
      </c>
      <c r="J52" s="330">
        <v>49730</v>
      </c>
      <c r="K52" s="331">
        <v>37.200000000000003</v>
      </c>
      <c r="L52" s="332">
        <v>37817</v>
      </c>
      <c r="M52" s="333">
        <v>1.8</v>
      </c>
      <c r="N52" s="334">
        <v>35.4</v>
      </c>
    </row>
    <row r="53" spans="1:14" x14ac:dyDescent="0.15">
      <c r="A53" s="250"/>
      <c r="B53" s="246"/>
      <c r="C53" s="246"/>
      <c r="D53" s="246"/>
      <c r="E53" s="246"/>
      <c r="F53" s="246"/>
      <c r="G53" s="312" t="s">
        <v>516</v>
      </c>
      <c r="H53" s="313"/>
      <c r="I53" s="321">
        <v>4068910</v>
      </c>
      <c r="J53" s="322">
        <v>119037</v>
      </c>
      <c r="K53" s="323">
        <v>44.8</v>
      </c>
      <c r="L53" s="324">
        <v>84389</v>
      </c>
      <c r="M53" s="325">
        <v>19.7</v>
      </c>
      <c r="N53" s="326">
        <v>25.1</v>
      </c>
    </row>
    <row r="54" spans="1:14" x14ac:dyDescent="0.15">
      <c r="A54" s="250"/>
      <c r="B54" s="246"/>
      <c r="C54" s="246"/>
      <c r="D54" s="246"/>
      <c r="E54" s="246"/>
      <c r="F54" s="246"/>
      <c r="G54" s="327"/>
      <c r="H54" s="328" t="s">
        <v>515</v>
      </c>
      <c r="I54" s="329">
        <v>2742934</v>
      </c>
      <c r="J54" s="330">
        <v>80245</v>
      </c>
      <c r="K54" s="331">
        <v>61.4</v>
      </c>
      <c r="L54" s="332">
        <v>44339</v>
      </c>
      <c r="M54" s="333">
        <v>17.2</v>
      </c>
      <c r="N54" s="334">
        <v>44.2</v>
      </c>
    </row>
    <row r="55" spans="1:14" x14ac:dyDescent="0.15">
      <c r="A55" s="250"/>
      <c r="B55" s="246"/>
      <c r="C55" s="246"/>
      <c r="D55" s="246"/>
      <c r="E55" s="246"/>
      <c r="F55" s="246"/>
      <c r="G55" s="312" t="s">
        <v>517</v>
      </c>
      <c r="H55" s="313"/>
      <c r="I55" s="321">
        <v>3540011</v>
      </c>
      <c r="J55" s="322">
        <v>104948</v>
      </c>
      <c r="K55" s="323">
        <v>-11.8</v>
      </c>
      <c r="L55" s="324">
        <v>83623</v>
      </c>
      <c r="M55" s="325">
        <v>-0.9</v>
      </c>
      <c r="N55" s="326">
        <v>-10.9</v>
      </c>
    </row>
    <row r="56" spans="1:14" x14ac:dyDescent="0.15">
      <c r="A56" s="250"/>
      <c r="B56" s="246"/>
      <c r="C56" s="246"/>
      <c r="D56" s="246"/>
      <c r="E56" s="246"/>
      <c r="F56" s="246"/>
      <c r="G56" s="327"/>
      <c r="H56" s="328" t="s">
        <v>515</v>
      </c>
      <c r="I56" s="329">
        <v>2228537</v>
      </c>
      <c r="J56" s="330">
        <v>66068</v>
      </c>
      <c r="K56" s="331">
        <v>-17.7</v>
      </c>
      <c r="L56" s="332">
        <v>48787</v>
      </c>
      <c r="M56" s="333">
        <v>10</v>
      </c>
      <c r="N56" s="334">
        <v>-27.7</v>
      </c>
    </row>
    <row r="57" spans="1:14" x14ac:dyDescent="0.15">
      <c r="A57" s="250"/>
      <c r="B57" s="246"/>
      <c r="C57" s="246"/>
      <c r="D57" s="246"/>
      <c r="E57" s="246"/>
      <c r="F57" s="246"/>
      <c r="G57" s="312" t="s">
        <v>518</v>
      </c>
      <c r="H57" s="313"/>
      <c r="I57" s="321">
        <v>2431045</v>
      </c>
      <c r="J57" s="322">
        <v>72991</v>
      </c>
      <c r="K57" s="323">
        <v>-30.5</v>
      </c>
      <c r="L57" s="324">
        <v>87974</v>
      </c>
      <c r="M57" s="325">
        <v>5.2</v>
      </c>
      <c r="N57" s="326">
        <v>-35.700000000000003</v>
      </c>
    </row>
    <row r="58" spans="1:14" x14ac:dyDescent="0.15">
      <c r="A58" s="250"/>
      <c r="B58" s="246"/>
      <c r="C58" s="246"/>
      <c r="D58" s="246"/>
      <c r="E58" s="246"/>
      <c r="F58" s="246"/>
      <c r="G58" s="327"/>
      <c r="H58" s="328" t="s">
        <v>515</v>
      </c>
      <c r="I58" s="329">
        <v>1166419</v>
      </c>
      <c r="J58" s="330">
        <v>35021</v>
      </c>
      <c r="K58" s="331">
        <v>-47</v>
      </c>
      <c r="L58" s="332">
        <v>48183</v>
      </c>
      <c r="M58" s="333">
        <v>-1.2</v>
      </c>
      <c r="N58" s="334">
        <v>-45.8</v>
      </c>
    </row>
    <row r="59" spans="1:14" x14ac:dyDescent="0.15">
      <c r="A59" s="250"/>
      <c r="B59" s="246"/>
      <c r="C59" s="246"/>
      <c r="D59" s="246"/>
      <c r="E59" s="246"/>
      <c r="F59" s="246"/>
      <c r="G59" s="312" t="s">
        <v>519</v>
      </c>
      <c r="H59" s="313"/>
      <c r="I59" s="321">
        <v>2097271</v>
      </c>
      <c r="J59" s="322">
        <v>63774</v>
      </c>
      <c r="K59" s="323">
        <v>-12.6</v>
      </c>
      <c r="L59" s="324">
        <v>83280</v>
      </c>
      <c r="M59" s="325">
        <v>-5.3</v>
      </c>
      <c r="N59" s="326">
        <v>-7.3</v>
      </c>
    </row>
    <row r="60" spans="1:14" x14ac:dyDescent="0.15">
      <c r="A60" s="250"/>
      <c r="B60" s="246"/>
      <c r="C60" s="246"/>
      <c r="D60" s="246"/>
      <c r="E60" s="246"/>
      <c r="F60" s="246"/>
      <c r="G60" s="327"/>
      <c r="H60" s="328" t="s">
        <v>515</v>
      </c>
      <c r="I60" s="335">
        <v>1233720</v>
      </c>
      <c r="J60" s="330">
        <v>37515</v>
      </c>
      <c r="K60" s="331">
        <v>7.1</v>
      </c>
      <c r="L60" s="332">
        <v>43123</v>
      </c>
      <c r="M60" s="333">
        <v>-10.5</v>
      </c>
      <c r="N60" s="334">
        <v>17.600000000000001</v>
      </c>
    </row>
    <row r="61" spans="1:14" x14ac:dyDescent="0.15">
      <c r="A61" s="250"/>
      <c r="B61" s="246"/>
      <c r="C61" s="246"/>
      <c r="D61" s="246"/>
      <c r="E61" s="246"/>
      <c r="F61" s="246"/>
      <c r="G61" s="312" t="s">
        <v>520</v>
      </c>
      <c r="H61" s="336"/>
      <c r="I61" s="337">
        <v>2994772</v>
      </c>
      <c r="J61" s="338">
        <v>88588</v>
      </c>
      <c r="K61" s="339">
        <v>4.7</v>
      </c>
      <c r="L61" s="340">
        <v>81951</v>
      </c>
      <c r="M61" s="341">
        <v>4.8</v>
      </c>
      <c r="N61" s="326">
        <v>-0.1</v>
      </c>
    </row>
    <row r="62" spans="1:14" x14ac:dyDescent="0.15">
      <c r="A62" s="250"/>
      <c r="B62" s="246"/>
      <c r="C62" s="246"/>
      <c r="D62" s="246"/>
      <c r="E62" s="246"/>
      <c r="F62" s="246"/>
      <c r="G62" s="327"/>
      <c r="H62" s="328" t="s">
        <v>515</v>
      </c>
      <c r="I62" s="329">
        <v>1817588</v>
      </c>
      <c r="J62" s="330">
        <v>53716</v>
      </c>
      <c r="K62" s="331">
        <v>8.1999999999999993</v>
      </c>
      <c r="L62" s="332">
        <v>44450</v>
      </c>
      <c r="M62" s="333">
        <v>3.5</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H132"/>
  <sheetViews>
    <sheetView showGridLines="0" zoomScale="110" zoomScaleNormal="11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7"/>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14.88</v>
      </c>
      <c r="G47" s="12">
        <v>14.69</v>
      </c>
      <c r="H47" s="12">
        <v>8.9700000000000006</v>
      </c>
      <c r="I47" s="12">
        <v>8.89</v>
      </c>
      <c r="J47" s="13">
        <v>9.81</v>
      </c>
    </row>
    <row r="48" spans="2:10" ht="57.75" customHeight="1" x14ac:dyDescent="0.15">
      <c r="B48" s="14"/>
      <c r="C48" s="1174" t="s">
        <v>4</v>
      </c>
      <c r="D48" s="1174"/>
      <c r="E48" s="1175"/>
      <c r="F48" s="15">
        <v>7.02</v>
      </c>
      <c r="G48" s="16">
        <v>9.18</v>
      </c>
      <c r="H48" s="16">
        <v>5.12</v>
      </c>
      <c r="I48" s="16">
        <v>8.36</v>
      </c>
      <c r="J48" s="17">
        <v>5.26</v>
      </c>
    </row>
    <row r="49" spans="2:10" ht="57.75" customHeight="1" thickBot="1" x14ac:dyDescent="0.2">
      <c r="B49" s="18"/>
      <c r="C49" s="1176" t="s">
        <v>5</v>
      </c>
      <c r="D49" s="1176"/>
      <c r="E49" s="1177"/>
      <c r="F49" s="19">
        <v>1.27</v>
      </c>
      <c r="G49" s="20">
        <v>2.25</v>
      </c>
      <c r="H49" s="20" t="s">
        <v>527</v>
      </c>
      <c r="I49" s="20">
        <v>3.29</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2018-03-05T04:18:39Z</cp:lastPrinted>
  <dcterms:created xsi:type="dcterms:W3CDTF">2018-01-24T04:51:25Z</dcterms:created>
  <dcterms:modified xsi:type="dcterms:W3CDTF">2018-11-07T05:59:18Z</dcterms:modified>
</cp:coreProperties>
</file>